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jubljana.si\mu\home\homesrpi\trcekm\Moji Dokumenti\KO Novo Polje\"/>
    </mc:Choice>
  </mc:AlternateContent>
  <bookViews>
    <workbookView xWindow="0" yWindow="0" windowWidth="25200" windowHeight="11850"/>
  </bookViews>
  <sheets>
    <sheet name="Rekapitulacija" sheetId="1" r:id="rId1"/>
    <sheet name="Vodovod" sheetId="2" r:id="rId2"/>
    <sheet name="Fekalna kanalizacija" sheetId="3" r:id="rId3"/>
    <sheet name="Cesta" sheetId="5" r:id="rId4"/>
    <sheet name="MK-cesta" sheetId="10" r:id="rId5"/>
    <sheet name="Javna razsvetljava" sheetId="6" r:id="rId6"/>
  </sheets>
  <definedNames>
    <definedName name="_xlnm.Print_Area" localSheetId="0">Rekapitulacija!$A$1:$F$19</definedName>
    <definedName name="SU_MONTDELA">Vodovod!$G$155</definedName>
    <definedName name="SU_NABAVAMAT">Vodovod!$G$204</definedName>
    <definedName name="SU_ZEMDELA">Vodovod!$G$108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4" i="2" l="1"/>
  <c r="F226" i="10" l="1"/>
  <c r="F223" i="10"/>
  <c r="F220" i="10"/>
  <c r="F217" i="10"/>
  <c r="F209" i="10"/>
  <c r="F206" i="10"/>
  <c r="F211" i="10" s="1"/>
  <c r="F134" i="10" s="1"/>
  <c r="F198" i="10"/>
  <c r="F196" i="10"/>
  <c r="F194" i="10"/>
  <c r="F192" i="10"/>
  <c r="F190" i="10"/>
  <c r="F187" i="10"/>
  <c r="F185" i="10"/>
  <c r="F183" i="10"/>
  <c r="F176" i="10"/>
  <c r="F175" i="10"/>
  <c r="F171" i="10"/>
  <c r="F169" i="10"/>
  <c r="F167" i="10"/>
  <c r="F165" i="10"/>
  <c r="F162" i="10"/>
  <c r="F159" i="10"/>
  <c r="F113" i="10"/>
  <c r="F110" i="10"/>
  <c r="F107" i="10"/>
  <c r="F104" i="10"/>
  <c r="F115" i="10" s="1"/>
  <c r="F20" i="10" s="1"/>
  <c r="F96" i="10"/>
  <c r="F93" i="10"/>
  <c r="F98" i="10" s="1"/>
  <c r="F15" i="10" s="1"/>
  <c r="F85" i="10"/>
  <c r="F83" i="10"/>
  <c r="F81" i="10"/>
  <c r="F79" i="10"/>
  <c r="F77" i="10"/>
  <c r="F74" i="10"/>
  <c r="F72" i="10"/>
  <c r="F70" i="10"/>
  <c r="F87" i="10" s="1"/>
  <c r="F10" i="10" s="1"/>
  <c r="F63" i="10"/>
  <c r="F62" i="10"/>
  <c r="F58" i="10"/>
  <c r="F56" i="10"/>
  <c r="F54" i="10"/>
  <c r="F52" i="10"/>
  <c r="F49" i="10"/>
  <c r="F46" i="10"/>
  <c r="F65" i="10" s="1"/>
  <c r="F5" i="10" s="1"/>
  <c r="F36" i="10" l="1"/>
  <c r="F228" i="10"/>
  <c r="F139" i="10" s="1"/>
  <c r="F200" i="10"/>
  <c r="F129" i="10" s="1"/>
  <c r="F178" i="10"/>
  <c r="F124" i="10" s="1"/>
  <c r="F149" i="10" s="1"/>
  <c r="D14" i="1" s="1"/>
  <c r="F14" i="1" s="1"/>
  <c r="F105" i="6"/>
  <c r="F104" i="6"/>
  <c r="F103" i="6"/>
  <c r="F102" i="6"/>
  <c r="F101" i="6"/>
  <c r="F100" i="6"/>
  <c r="F99" i="6"/>
  <c r="F98" i="6"/>
  <c r="F97" i="6"/>
  <c r="F69" i="6"/>
  <c r="F68" i="6"/>
  <c r="F67" i="6"/>
  <c r="F66" i="6"/>
  <c r="F65" i="6"/>
  <c r="F49" i="6"/>
  <c r="F48" i="6"/>
  <c r="F47" i="6"/>
  <c r="F46" i="6"/>
  <c r="F45" i="6"/>
  <c r="F50" i="6" s="1"/>
  <c r="F114" i="6" s="1"/>
  <c r="F39" i="6"/>
  <c r="F40" i="6" s="1"/>
  <c r="F113" i="6" s="1"/>
  <c r="F33" i="6"/>
  <c r="F32" i="6"/>
  <c r="F31" i="6"/>
  <c r="F22" i="6"/>
  <c r="F21" i="6"/>
  <c r="F20" i="6"/>
  <c r="F19" i="6"/>
  <c r="F18" i="6"/>
  <c r="F17" i="6"/>
  <c r="F16" i="6"/>
  <c r="F15" i="6"/>
  <c r="F14" i="6"/>
  <c r="F13" i="6"/>
  <c r="F11" i="6"/>
  <c r="F10" i="6"/>
  <c r="F95" i="5"/>
  <c r="F94" i="5"/>
  <c r="F93" i="5"/>
  <c r="F87" i="5"/>
  <c r="F86" i="5"/>
  <c r="F85" i="5"/>
  <c r="F80" i="5"/>
  <c r="F79" i="5"/>
  <c r="F78" i="5"/>
  <c r="F81" i="5" s="1"/>
  <c r="C8" i="5" s="1"/>
  <c r="F73" i="5"/>
  <c r="F72" i="5"/>
  <c r="F71" i="5"/>
  <c r="F70" i="5"/>
  <c r="F69" i="5"/>
  <c r="F68" i="5"/>
  <c r="F74" i="5" s="1"/>
  <c r="C7" i="5" s="1"/>
  <c r="F63" i="5"/>
  <c r="F62" i="5"/>
  <c r="F61" i="5"/>
  <c r="F60" i="5"/>
  <c r="D59" i="5"/>
  <c r="F59" i="5" s="1"/>
  <c r="F54" i="5"/>
  <c r="F53" i="5"/>
  <c r="F52" i="5"/>
  <c r="D51" i="5"/>
  <c r="F51" i="5" s="1"/>
  <c r="F50" i="5"/>
  <c r="F49" i="5"/>
  <c r="F48" i="5"/>
  <c r="F47" i="5"/>
  <c r="F46" i="5"/>
  <c r="F55" i="5" s="1"/>
  <c r="C5" i="5" s="1"/>
  <c r="F119" i="3"/>
  <c r="F118" i="3"/>
  <c r="F117" i="3"/>
  <c r="F121" i="3" s="1"/>
  <c r="F110" i="3"/>
  <c r="F109" i="3"/>
  <c r="F108" i="3"/>
  <c r="F107" i="3"/>
  <c r="F100" i="3"/>
  <c r="F99" i="3"/>
  <c r="F98" i="3"/>
  <c r="F97" i="3"/>
  <c r="F90" i="3"/>
  <c r="F88" i="3"/>
  <c r="F87" i="3"/>
  <c r="F86" i="3"/>
  <c r="F79" i="3"/>
  <c r="F78" i="3"/>
  <c r="F77" i="3"/>
  <c r="F76" i="3"/>
  <c r="F75" i="3"/>
  <c r="F74" i="3"/>
  <c r="F73" i="3"/>
  <c r="F72" i="3"/>
  <c r="F63" i="3"/>
  <c r="F62" i="3"/>
  <c r="F61" i="3"/>
  <c r="F60" i="3"/>
  <c r="F59" i="3"/>
  <c r="F58" i="3"/>
  <c r="F57" i="3"/>
  <c r="F56" i="3"/>
  <c r="F55" i="3"/>
  <c r="F54" i="3"/>
  <c r="F53" i="3"/>
  <c r="F33" i="3"/>
  <c r="G174" i="2"/>
  <c r="G173" i="2"/>
  <c r="G170" i="2"/>
  <c r="G169" i="2"/>
  <c r="G166" i="2"/>
  <c r="G164" i="2"/>
  <c r="G162" i="2"/>
  <c r="G160" i="2"/>
  <c r="G156" i="2"/>
  <c r="G154" i="2"/>
  <c r="G152" i="2"/>
  <c r="G150" i="2"/>
  <c r="G148" i="2"/>
  <c r="G146" i="2"/>
  <c r="G144" i="2"/>
  <c r="G140" i="2"/>
  <c r="G138" i="2"/>
  <c r="G127" i="2"/>
  <c r="G125" i="2"/>
  <c r="G123" i="2"/>
  <c r="G121" i="2"/>
  <c r="G119" i="2"/>
  <c r="G117" i="2"/>
  <c r="G115" i="2"/>
  <c r="G113" i="2"/>
  <c r="G111" i="2"/>
  <c r="G109" i="2"/>
  <c r="G107" i="2"/>
  <c r="G105" i="2"/>
  <c r="G103" i="2"/>
  <c r="G101" i="2"/>
  <c r="G99" i="2"/>
  <c r="G97" i="2"/>
  <c r="G95" i="2"/>
  <c r="G93" i="2"/>
  <c r="G91" i="2"/>
  <c r="G90" i="2"/>
  <c r="G80" i="2"/>
  <c r="G78" i="2"/>
  <c r="G75" i="2"/>
  <c r="G73" i="2"/>
  <c r="G71" i="2"/>
  <c r="G69" i="2"/>
  <c r="G67" i="2"/>
  <c r="G65" i="2"/>
  <c r="G63" i="2"/>
  <c r="G61" i="2"/>
  <c r="G59" i="2"/>
  <c r="G57" i="2"/>
  <c r="G55" i="2"/>
  <c r="G53" i="2"/>
  <c r="G51" i="2"/>
  <c r="G49" i="2"/>
  <c r="G47" i="2"/>
  <c r="G45" i="2"/>
  <c r="G32" i="2"/>
  <c r="G30" i="2"/>
  <c r="G28" i="2"/>
  <c r="F70" i="6" l="1"/>
  <c r="F115" i="6" s="1"/>
  <c r="F34" i="6"/>
  <c r="F112" i="6" s="1"/>
  <c r="F23" i="6"/>
  <c r="F111" i="6" s="1"/>
  <c r="F106" i="6"/>
  <c r="F116" i="6" s="1"/>
  <c r="E14" i="1"/>
  <c r="F96" i="5"/>
  <c r="C10" i="5" s="1"/>
  <c r="F88" i="5"/>
  <c r="C9" i="5" s="1"/>
  <c r="F64" i="5"/>
  <c r="C6" i="5" s="1"/>
  <c r="C11" i="5"/>
  <c r="D12" i="1" s="1"/>
  <c r="E12" i="1" s="1"/>
  <c r="F112" i="3"/>
  <c r="F29" i="3" s="1"/>
  <c r="F102" i="3"/>
  <c r="F23" i="3" s="1"/>
  <c r="F92" i="3"/>
  <c r="F18" i="3" s="1"/>
  <c r="F81" i="3"/>
  <c r="F13" i="3" s="1"/>
  <c r="F65" i="3"/>
  <c r="F8" i="3" s="1"/>
  <c r="F38" i="3" s="1"/>
  <c r="D10" i="1" s="1"/>
  <c r="G34" i="2"/>
  <c r="G36" i="2" s="1"/>
  <c r="G7" i="2" s="1"/>
  <c r="G82" i="2"/>
  <c r="G10" i="2" s="1"/>
  <c r="G129" i="2"/>
  <c r="G131" i="2" s="1"/>
  <c r="G13" i="2" s="1"/>
  <c r="G178" i="2"/>
  <c r="G176" i="2"/>
  <c r="G180" i="2" s="1"/>
  <c r="G16" i="2" s="1"/>
  <c r="F117" i="6" l="1"/>
  <c r="D16" i="1" s="1"/>
  <c r="C12" i="5"/>
  <c r="C13" i="5" s="1"/>
  <c r="F12" i="1"/>
  <c r="F10" i="1"/>
  <c r="E10" i="1"/>
  <c r="G21" i="2"/>
  <c r="D8" i="1" s="1"/>
  <c r="E8" i="1" s="1"/>
  <c r="F119" i="6" l="1"/>
  <c r="F120" i="6" s="1"/>
  <c r="E16" i="1"/>
  <c r="F16" i="1"/>
  <c r="F8" i="1"/>
  <c r="F17" i="1" s="1"/>
</calcChain>
</file>

<file path=xl/sharedStrings.xml><?xml version="1.0" encoding="utf-8"?>
<sst xmlns="http://schemas.openxmlformats.org/spreadsheetml/2006/main" count="721" uniqueCount="392">
  <si>
    <t>REKAPITULACIJA</t>
  </si>
  <si>
    <t>1.</t>
  </si>
  <si>
    <t>Vodovod</t>
  </si>
  <si>
    <t>2.</t>
  </si>
  <si>
    <t>Fekalna kanalizacija</t>
  </si>
  <si>
    <t xml:space="preserve">4. </t>
  </si>
  <si>
    <t>Javna razsvetljava</t>
  </si>
  <si>
    <t>5.</t>
  </si>
  <si>
    <t>PRIPRAVLJALNA DELA</t>
  </si>
  <si>
    <t>EUR</t>
  </si>
  <si>
    <t>ZEMELJSKA DELA</t>
  </si>
  <si>
    <t>MONTAŽNA DELA</t>
  </si>
  <si>
    <t>NABAVA MATERIALA</t>
  </si>
  <si>
    <t>SKUPAJ</t>
  </si>
  <si>
    <t>1,0</t>
  </si>
  <si>
    <t>PRIPRAVLJANA DELA</t>
  </si>
  <si>
    <t>opomba:
priprava gradbišča je upoštevana v načrtu urejanja prometnih površin</t>
  </si>
  <si>
    <t>Zakoličenje osi cevovoda z zavarovanjem osi, oznako horizontalnih in vertikalnih lomov, oznako vozlišč, odcepov in zakoličba mesta prevezave na obstoječi cevovod. Obračun za 1 m1.</t>
  </si>
  <si>
    <t>m1</t>
  </si>
  <si>
    <t>Zakoličba obstoječih komunalnih vodov, oznaka križanj in stroški nadzora pri križanju vodovoda z ostalimi komunalnimi vodi. 
Obračun po dejanskih stroških.</t>
  </si>
  <si>
    <t>kos</t>
  </si>
  <si>
    <t>Postavitev gradbenih profilov na vzpostavljeno os trase cevovoda ter določitev nivoja za merjenje globine izkopa in polaganje cevovoda. Obračun za 1 kos.</t>
  </si>
  <si>
    <t>Ostala dodatna in nepredvidena dela. Obračun stroškov po dejanskih stroških porabe časa in materiala po vpisu v gradbeni dnevnik. 
Ocena stroškov 10% vrednosti pripravljalnih del.</t>
  </si>
  <si>
    <t>skupaj</t>
  </si>
  <si>
    <t>2,0</t>
  </si>
  <si>
    <t>GRADBENA DELA</t>
  </si>
  <si>
    <t xml:space="preserve">Opombe:
V načrtu vodovoda je upoštevan odkop grabiščne poti deb. 30 cm vgrajene pri gradnji kanalizacije in odvoz materiala na začasno deponijo. Nato bo izveden izkop jarka globine potrebne za vgradnjo vodovodne cevi; pri tem je upoštevano, da se 50% izkopane zemljine odpelje na začasno deponijo, za ponovno vgradnjo, preostali del se odpelje na trajno deponijo. Po vgradnji vodovodne cevi in izvedbi obsipa in nasipa nad cevjo s peščenim materialom gr. 0-16, se izvede zasip deloma z izkopanim materialom III. kat., ki je bil odpeljan na začasno deponijo in preostanek z dobavljenim kamnitim drobljencem. Zgornjih 30 cm se izvede z materialom gradbiščne poti, ki je bil vgrajen v fazi izgradnje kanalizacije in odpeljan na začasno deponijo. </t>
  </si>
  <si>
    <t>Koeficient razrahljivosti materiala je upoštevan v ceni za enoto.</t>
  </si>
  <si>
    <t>Čiščenje terena po končanih delih je predmet Načrta prometnih površin.</t>
  </si>
  <si>
    <r>
      <t>Strojni izkop nasipa gradbiščne poti, deb.  0,30 m z nakladanjem na kamion.  Izkop se izvaja z brežinami v naklonu 70</t>
    </r>
    <r>
      <rPr>
        <sz val="9"/>
        <rFont val="Calibri"/>
        <family val="2"/>
        <charset val="238"/>
      </rPr>
      <t>˚</t>
    </r>
    <r>
      <rPr>
        <sz val="9"/>
        <rFont val="Frutiger"/>
        <family val="2"/>
        <charset val="238"/>
      </rPr>
      <t>. Obračun za 1 m3.</t>
    </r>
  </si>
  <si>
    <t>m3</t>
  </si>
  <si>
    <t>Strojni izkop jarka globine do 2,00 m v terenu III. kat. z nakladanjem na kamion. Brežine se izvajajo z razpiranjem gradbene jame. Obračun za 1 m3.</t>
  </si>
  <si>
    <t>Ročni izkop jarka globine do 2,00 m v terenu III. kat. z nakladanjem na kamion. Brežine se izvajajo v naklonu 70°. Obračun za 1 m3.</t>
  </si>
  <si>
    <t>Odvoz odkopanega materiala  gradbiščne poti na začasno deponijo materiala za gradbiščno pot z nakladanjem na kamion in razkladanjem. Cena na enoto vsebuje strošek deponije. Obračun za 1 m3.</t>
  </si>
  <si>
    <t>Odvoz odkopanega materiala  na začasno gradbeno deponijo do 5 km z nakladanjem na kamion in razkladanjem. Cena na enoto vsebuje strošek deponije. Obračun za 1 m3.</t>
  </si>
  <si>
    <t>Odvoz odkopanega materiala  na trajno gradbeno deponijo do 10 km z nakladanjem na kamion, razkladanjem, razgrinjanjem, planiranjem in utrjevanjem v slojih po 50 cm. Obračun za 1 m3.</t>
  </si>
  <si>
    <t>Stroški trajne deponije gradbenega materiala. Obračun za 1 m3.</t>
  </si>
  <si>
    <t xml:space="preserve"> </t>
  </si>
  <si>
    <t>Ročno planiranje dna jarka v projektiranem padcu. Obračun za 1 m2.</t>
  </si>
  <si>
    <t>m2</t>
  </si>
  <si>
    <t>Nabava in dobava peska gr. 0-16 mm in izdelava nasipa za izravnavo dna jarka debeline 10 cm, s planiranjem in utrjevanjem do 95 % trdnosti po Standardnem Proctorjevem postopku.
Obračun za 1 m3.</t>
  </si>
  <si>
    <t>Nabava, dobava in izdelava nasipa 20 cm nad temenom cevi iz peska granulacije 0-16 mm. Na peščeno posteljico se izvede 3-5 cm deb. ležišče cevi. Obsip cevi se izvaja v slojih po 15 cm, istočasno na obeh straneh cevi z utrjevanjem do 95% trdnosti po Standardem Proctorjevem postopku. 
Obračun za 1 m3.</t>
  </si>
  <si>
    <t>Dovoz izkopanega materiala z začasne gradbene deponije in zasip jarka z izkopanim materialom do nivoja tampona z utrjevanjem v plasteh po 20 cm, do 98% trdnosti Standardnem Proctorjevem postopku.  Obračun za 1 m3.</t>
  </si>
  <si>
    <t>Dovoz izkopanega materiala z začasne gradbene deponije in izvedba začasne transpotne poti v debelini 30 cm.  Obračun za 1 m3.</t>
  </si>
  <si>
    <t>Obbetoniranje odcepov, hidrantov, odzračevalnih garnitur, lokov in podbetoniranje NL elementov v jaških, s porabo betona do 0.15-0.40 m3/kos.</t>
  </si>
  <si>
    <t>Zavarovanje nastavkov za zasune, odzračevalne garniture in hidrante z betonskimi montažnimi podložkami, ter namestitev cestnih kap na končno niveleto terena ali cestišča. Obračun za 1 kos.</t>
  </si>
  <si>
    <t>Nabava in vgradnja sider in stebričkov  označevalnih tablic  za oznako hidrantov, odzračevalnih garnitur in zasunov. Sidro: vroče cinkano, dolžina 600 mm. Stebriček: Al cev d 50 mm, višina 2400 mm.  Obračun za 1 kos.</t>
  </si>
  <si>
    <t>Obsip hidrantov in odzračevalnih garnitur z gramoznim materialom (cca 2 m3/ kos fr., 16-32 mm).
Obračun za 1 kos.</t>
  </si>
  <si>
    <t>Križanja z ostalimi obst. komunalnimi vodi. Izkop na mestih križanj se izvaja ročno. Za podporo obstoječega komunalnega voda se izvede lesen provizorij. Dela se izvaja pod nadzorom upravljalca oz. vzdrževalca komunalnega voda.</t>
  </si>
  <si>
    <t>proj. vodovod pod obst. vodovodnim hišnim priključkom - vmesni prostor se zapolni s peščenim materialom, zaščita vodovodne cevi se izvede na dolžini 2 m, obračun za 1 križanje</t>
  </si>
  <si>
    <t>Črpanje vode iz gradbene jame v času gradnje.
Obračun za 1 uro.</t>
  </si>
  <si>
    <t>ur</t>
  </si>
  <si>
    <t>Ostala dodatna in nepredvidena dela. Obračun stroškov po dejanskih stroških porabe časa in materiala po vpisu v gradbeni dnevnik. 
Ocena stroškov 10% vrednosti gradbenih del.</t>
  </si>
  <si>
    <t>Priprava gradbišča, določitev deponije vodovodnega materiala in zavarovanje. Po končanih delih se gradbišče pospravi in vzpostavi v prvotno stanje.</t>
  </si>
  <si>
    <t>priprava 100%</t>
  </si>
  <si>
    <t>vzpostavitev 100%</t>
  </si>
  <si>
    <t>Izpraznitev obstoječega cevovoda NL DN 100 in priključitev novega cevovoda. Obračun za 1 kos.</t>
  </si>
  <si>
    <t>Demontaža obstoječih fazonskih kosov in armatur, kot npr. zasuni, hidranti, cestne kape, vgradne garniture, premerov DN 50 do DN 100. Odvoz na deponijo gradbenega materiala. Obračun za 1 kos.</t>
  </si>
  <si>
    <t>Prenos, spuščanje in polaganje cevi NL DN 100 v jarek in ter poravnanje v horizontalni in vertikalni smeri. Obračun za 1 m1.</t>
  </si>
  <si>
    <t>Prenos, spuščanje in polaganje NL elementov teže do 25 kg v jarek ter poravnanje v vertikalni in horizontalni smeri. Obračun za 1 kos.</t>
  </si>
  <si>
    <t>Prenos, spuščanje in polaganje NL elementov teže 25-50 kg v jarek ter poravnanje v vertikalni in horizontalni smeri. Obračun za 1 kos.</t>
  </si>
  <si>
    <t>Prenos, spuščanje in polaganje NL elementov teže 50-100 kg v jarek ter poravnanje v vertikalni in horizontalni smeri. Obračun za 1 kos.</t>
  </si>
  <si>
    <t>Montaža NL cevi DN 100 na predhodno pripravljeno peščeno posteljico po navodilih projektanta in proizvajalca. Obračun za 1 m1.</t>
  </si>
  <si>
    <t>Montaža fazonskih kosov DN 80 na prirobnico. Obračun za 1 kos.</t>
  </si>
  <si>
    <t>Montaža fazonskih kosov DN 100 na prirobnico. Obračun za 1 kos.</t>
  </si>
  <si>
    <t>Montaža zapornega ventila z vgradno garnituro, talno kapo in montažno podložno ploščo, DN 80, na prirobnico. Obračun za 1 kos.</t>
  </si>
  <si>
    <t>Montaža zapornega ventila z vgradno garnituro, talno kapo in montažno podložno ploščo, DN 100, na prirobnico. Obračun za 1 kos.</t>
  </si>
  <si>
    <t>Montaža podtalnega hidranta-blatnika s talno kapo in montažno podložno ploščo, DN 80, na prirobnico. Obračun za 1 kos.</t>
  </si>
  <si>
    <t>Montaža odzračevalne armature s talno kapo in montažno podložno ploščo, DN 80, na prirobnico. Obračun za 1 kos.</t>
  </si>
  <si>
    <t>Nabava, dobava in montaža 
tablic za označevanje hidrantov, zračnikov in zasunov. Obračun za 1 kos.</t>
  </si>
  <si>
    <t>Izvedba tlačnega preizkusa cevovoda. Obračun za 1 kos.</t>
  </si>
  <si>
    <t>Dezinfekcija cevovoda pred izvedbo prevezav in vključitvijo v obratovanje. Postavka vključuje izpiranje cevovoda in pridobitev atesta ustreznosti kvalitete vode. Obračun za 1 kos.</t>
  </si>
  <si>
    <t>Izvedba meritev pretokov vode na hidrantih. Obračun za 1 kos.</t>
  </si>
  <si>
    <t>Nabava in polaganje opozorilnega traku nad vodovodnimi cevmi.
Obračun po 1 m1.</t>
  </si>
  <si>
    <t>Ostala dodatna in nepredvidena dela. Obračun stroškov po dejanskih stroških porabe časa in materiala po vpisu v gradbeni dnevnik. 
Ocena stroškov 10% vrednosti montažnih del.</t>
  </si>
  <si>
    <t>cevi:</t>
  </si>
  <si>
    <t>NL cev, C40, s tesnilom za Standard spoj, DN 100.</t>
  </si>
  <si>
    <t>NL cev, C40, s tesnilom za Vi spoj, DN 100.</t>
  </si>
  <si>
    <t>NL fazonski kosi, prirobnični spoj</t>
  </si>
  <si>
    <t>T kos, PN 10-16, DN 80/80.</t>
  </si>
  <si>
    <t>T kos, PN 10-16, DN 100/100.</t>
  </si>
  <si>
    <t>FFR kos, PN 10-16, DN 100/80.</t>
  </si>
  <si>
    <t>F kos, PN 10-16, DN 100.</t>
  </si>
  <si>
    <t>E kos, Vi spoj, PN 10-16, DN 100.</t>
  </si>
  <si>
    <t>FF kos, l=500 mm, PN 10-16, DN 80.</t>
  </si>
  <si>
    <t>N kos, PN 10-16, DN 80.</t>
  </si>
  <si>
    <t>NL vodovodne armature</t>
  </si>
  <si>
    <t>Zaporni ventil z vgradno garnituro, talno kapo in montažno podložno ploščo, PN 10, DN 80, hvgr=1.5-2.3 m.</t>
  </si>
  <si>
    <t>Zaporni ventil z vgradno garnituro, talno kapo in montažno podložno ploščo, PN 10, DN 100, hvgr=1.5-2.3 m.</t>
  </si>
  <si>
    <t>Podtalni hidrant-blatnik, s cestno kapo in montažno podložno ploščo, DN 80, PN 10, z vgradno dolžino l=1.25 m.</t>
  </si>
  <si>
    <t>Odzračevalna armatura, z vgradno dolžino l=1.10 m, s cestno kapo in montažno podložno ploščo, DN 80, PN 10.</t>
  </si>
  <si>
    <t>profilirana medprirobnična tesnila z jeklenim obročem</t>
  </si>
  <si>
    <t>DN 80</t>
  </si>
  <si>
    <t>DN 100</t>
  </si>
  <si>
    <t xml:space="preserve">vijaki z matico in podložko iz nerjavečega materiala </t>
  </si>
  <si>
    <t>za DN 80 - M16/70</t>
  </si>
  <si>
    <t>za DN 100 - M 16/70</t>
  </si>
  <si>
    <t>Dodatni in nepredvideni material: 10% od vrednosti.</t>
  </si>
  <si>
    <t>Transportni stroški nabave materiala.</t>
  </si>
  <si>
    <t>NABAVA VODOVODNEGA MATERIALA</t>
  </si>
  <si>
    <t xml:space="preserve">         Rekapitulacija kanal  S1</t>
  </si>
  <si>
    <t>01.       PRIPRAVLJALNA DELA</t>
  </si>
  <si>
    <t>02.       ZEMELJSKA DELA - KANALIZACIJA</t>
  </si>
  <si>
    <t>03.       GRADBENA DELA</t>
  </si>
  <si>
    <t>04.       KANALIZACIJSKA DELA</t>
  </si>
  <si>
    <t xml:space="preserve">05.       KRIŽANJE Z OSTALIMI KOMUNALNIMI </t>
  </si>
  <si>
    <t xml:space="preserve"> VODI</t>
  </si>
  <si>
    <t>06.       ZAKLJUČNA DELA</t>
  </si>
  <si>
    <t xml:space="preserve"> Skupaj kanal S1:</t>
  </si>
  <si>
    <t xml:space="preserve">         </t>
  </si>
  <si>
    <t>01.      PRIPRAVLJALNA DELA</t>
  </si>
  <si>
    <t>01.1</t>
  </si>
  <si>
    <t>Zakoličenje osi kanalizacije, z zavarovanjem osi in oznako revizijskih jaškov in vsa druga geodetska dela v času gradnje, ki so potrebna za nemoteno izvajanje del (smeri, višine, vmesne, začasne in končne zakoličbe…)</t>
  </si>
  <si>
    <t xml:space="preserve"> m1</t>
  </si>
  <si>
    <t>01.2</t>
  </si>
  <si>
    <t>Postavitev gradbenih profilov na vzpostavljeno os trase cevovoda, ter določitev nivoja za merjenje globine izkopa in polaganje cevovoda.</t>
  </si>
  <si>
    <t xml:space="preserve"> kos</t>
  </si>
  <si>
    <t>01.3</t>
  </si>
  <si>
    <t xml:space="preserve">Vzdrževanje vseh prekopanih javnih površin v času od rušitve cestišča do vzpostavitve v prvotno stanje, ki zajema polivanje-protiprašna zaščito, dosip udarnih jam, izdelava nasipov za dostope do objektov, utrjevanje in planiranje vključno z dobavo materiala in delom.  </t>
  </si>
  <si>
    <t>m</t>
  </si>
  <si>
    <t>01.4</t>
  </si>
  <si>
    <t>Nabava, dobava in postavitev obvestilne table na gradbišču, skladno z zakonodajo in smernicami za evropske projekte. Odstranitev obvestilne table po izgradnji.</t>
  </si>
  <si>
    <t>01.5</t>
  </si>
  <si>
    <t>Izdelava varnostnega načrta po predpisih o zagotavljanju varnosti in zdravja pri delu. V treh izvodih.</t>
  </si>
  <si>
    <t>01.6</t>
  </si>
  <si>
    <t>Določanje in označevanje obstoječih podzemnih naprav, ki se križajo ali potekajo vzporedno s predvideno infrastrukturo,  z vidnimi znaki na terenu, s pisanjem zapisnika o primopredaji, eventuelne skice.</t>
  </si>
  <si>
    <t>01.7</t>
  </si>
  <si>
    <t xml:space="preserve"> Izvedba projektantskega nadzora.</t>
  </si>
  <si>
    <t>01.8</t>
  </si>
  <si>
    <t xml:space="preserve">Nadzor pristojnih služb ostalih komunalnih vodov na območju.                                                          </t>
  </si>
  <si>
    <t>01.9</t>
  </si>
  <si>
    <t>Izvedba geomehanskega nadzora, prevzem gradbene jame in temeljnih tal.</t>
  </si>
  <si>
    <t>01.10</t>
  </si>
  <si>
    <t>Priprava gradbišča, odstranitev eventuelnih ovir in utrditev delovnega platoja. Po končanih delih se gradbišče pospravi in vzpostavi v prvotno stanje.</t>
  </si>
  <si>
    <t>01.11</t>
  </si>
  <si>
    <t>Pridobitev dovoljenja za cestno zaporo občinske ceste, tehnične pogoje, vključno z vsemi elaborati ter ureditev prometnega režima z začasno prometno signalizacijo ,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 (za osnovo se upošteva tekoči meter predvidene kanalizacije (brez upoštevanja odcepov za hišne priključke).</t>
  </si>
  <si>
    <t xml:space="preserve"> Skupaj PRIPRAVLJALNA DELA:</t>
  </si>
  <si>
    <t xml:space="preserve"> 02.</t>
  </si>
  <si>
    <t>ZEMELJSKA DELA - KANALIZACIJA</t>
  </si>
  <si>
    <t>OPOMBA - zasip:</t>
  </si>
  <si>
    <t>Zasip do globine 60 cm pod terenenom do projektiranega nivoja terena  je upoštevano v načrtu cest. Upoštevani zasipni material za kanalizacijo se upošteva do kote -60 cm pod terenom projektirane ceste.</t>
  </si>
  <si>
    <t>02.1</t>
  </si>
  <si>
    <r>
      <t xml:space="preserve">Širok strojni izkop jarka pod kotom 70 stopinj, globine 0.00-2,00 m, v terenu III. kat. z nakladanjem na kamion in odvozom na začasno gradbeno deponijo. Obračun za 1 m3. </t>
    </r>
    <r>
      <rPr>
        <sz val="10"/>
        <rFont val="Arial CE"/>
        <charset val="238"/>
      </rPr>
      <t>Vključeni stroški začasne deponije.</t>
    </r>
  </si>
  <si>
    <t>02.2</t>
  </si>
  <si>
    <r>
      <t xml:space="preserve">Širok strojni izkop jarka pod kotom 70 stopinj, globine 0.00-2,00 m, v terenu III. kat. z nakladanjem na kamion in odvozom na stalno gradbeno deponijo. Upoštevano 80% vsega izkopa (0,00-2,00m). Obračun za 1 m3. </t>
    </r>
    <r>
      <rPr>
        <sz val="10"/>
        <rFont val="Arial CE"/>
        <charset val="238"/>
      </rPr>
      <t>Vključeni stroški deponije.</t>
    </r>
  </si>
  <si>
    <t>02.3</t>
  </si>
  <si>
    <r>
      <t xml:space="preserve">Širok strojni izkop jarka pod kotom 70 stopinj, globine 0.00-2,00 m, v terenu IV. kat. z nakladanjem na kamion in odvozom na stalno gradbeno deponijo. Upoštevano 10% vsega izkopa (0,00-2,00m). Obračun za 1 m3. </t>
    </r>
    <r>
      <rPr>
        <sz val="10"/>
        <rFont val="Arial CE"/>
        <charset val="238"/>
      </rPr>
      <t>Vključeni stroški deponije.</t>
    </r>
  </si>
  <si>
    <t>02.4</t>
  </si>
  <si>
    <t>Ročni izkop jarka globine 0,00-2,00 m, v terenu III. kat. Z nakladanjem na kamion in odvozom na stalno gradbeno deponijo. Upoštevano 10% vsega izkopa. Obračun za 1m3.  Vključeni stroški deponije.</t>
  </si>
  <si>
    <t>02.5</t>
  </si>
  <si>
    <t>Ročno planiranje dna jarka s točnostjo +/- 3 cm po projektiranem padcu.Obračun za 1 m2.</t>
  </si>
  <si>
    <t xml:space="preserve"> m2</t>
  </si>
  <si>
    <t>02.6</t>
  </si>
  <si>
    <t>Dobava peska frakcije 8-16mm in izdelava temeljne plasti posteljice deb. 10 cm, s planiranjem in strojnim utrjevanjem do 95% po standardnem Proktorjevem postopku. Natančnost izdelave posteljice je +/- 1 cm.   Obračun za 1 m3.</t>
  </si>
  <si>
    <t xml:space="preserve"> m3</t>
  </si>
  <si>
    <t>02.7</t>
  </si>
  <si>
    <t>Dobava peska frakcije 8-16 mm in izdelava nasipa nad položenimi cevmi 30 cm nad temenom. Na peščeno posteljico se izvede 3-5 cm debel nasip, v katerega si cev izdela ležišče. Obsip in nasip je potrebno utrditi do 95 % trdnosti po standardnem Proktorjevem preiskusu.</t>
  </si>
  <si>
    <t>02.8</t>
  </si>
  <si>
    <t>Zasipavanje  jarka z (izkopanim) nekoherentnim materialom, s komprimiranjem v slojih po 20 cm. Obračun za 1 m3 izvedenega zasipa. OP: Zasip do kote -60cm pod terenom projektiranega cestišča.</t>
  </si>
  <si>
    <t xml:space="preserve"> Skupaj ZEMELJSKA DELA - KANALIZACIJA:</t>
  </si>
  <si>
    <t xml:space="preserve"> 03.</t>
  </si>
  <si>
    <t>03.1</t>
  </si>
  <si>
    <t>Nabava, dobava in montaža revizijskih jaškov iz armiranega poliestra  po SIST EN 14 364: 2013, komplet z izdelano muldo. Premer jaška 1000mm, globina 1 - 2 m. Minimalna debelina sten revizijskega jaška je 8mm. V ceni je vključena tudi izdelava AB temeljne plošče jaška debeline 20cm, iz betona C25/30.</t>
  </si>
  <si>
    <t>03.2</t>
  </si>
  <si>
    <t xml:space="preserve">Dobava in vgradnja LTŽ pokrova fi 600mm,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 </t>
  </si>
  <si>
    <t>03.3</t>
  </si>
  <si>
    <t>Izdelava priklopa/navezave projektiranega kanala S1 z obstoječim revizijskih jaškom RJ5, z vsemi pomožnimi deli, materiali, ter prenosi.</t>
  </si>
  <si>
    <t>03.4</t>
  </si>
  <si>
    <t xml:space="preserve">Izdelava odcepov za hišne priključke na proj. kanal, odcepi iz PVC cevi DN 160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t>
  </si>
  <si>
    <t>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</si>
  <si>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 xml:space="preserve"> Skupaj GRADBENA DELA:</t>
  </si>
  <si>
    <t xml:space="preserve"> 04.</t>
  </si>
  <si>
    <t>KANALIZACIJSKA DELA</t>
  </si>
  <si>
    <t>04.1</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</si>
  <si>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</si>
  <si>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04.2</t>
  </si>
  <si>
    <t>Pregled in čiščenje kanala pred izvedbo preizkusa tesnosti.</t>
  </si>
  <si>
    <t>04.3</t>
  </si>
  <si>
    <t>Preizkus tesnosti kanala po standardu SIST EN 1610 ali DIN 4033 - gravitacijski kanal. Vključno z vsemi dodatnimi in zaščitnimi deli.</t>
  </si>
  <si>
    <t>04.4</t>
  </si>
  <si>
    <t>Pregled in snemanje s TV kamero vseh gravitacijskih kanalizacijskih cevi,  jaškov in vseh cevnih odsekov. Snemanje kanala po standardu SIST EN 13508-2:2003 in skladno z nemškimi smernicami ATV-M 143-2.</t>
  </si>
  <si>
    <t xml:space="preserve"> Skupaj KANALIZACIJSKA DELA:</t>
  </si>
  <si>
    <t>05.</t>
  </si>
  <si>
    <t>KRIŽANJE Z OSTALIMI KOMUNALNIMI VODI</t>
  </si>
  <si>
    <t>05.1</t>
  </si>
  <si>
    <t>Izvedba križanja z obstoječim vodovodom.</t>
  </si>
  <si>
    <t>05.2</t>
  </si>
  <si>
    <t>Izvedba križanja z obstoječim podzemnim elektroenergetskim vodom</t>
  </si>
  <si>
    <t>05.3</t>
  </si>
  <si>
    <t>Izvedba križanja z obstoječim plinovodom.</t>
  </si>
  <si>
    <t>05.4</t>
  </si>
  <si>
    <t>Izvedba križanja z obstoječim podzemnim telekomunikacijskim vodom v skladu z navodili upravljavca komunalnega voda</t>
  </si>
  <si>
    <t xml:space="preserve"> Skupaj KRIŽANJA:</t>
  </si>
  <si>
    <t>06.</t>
  </si>
  <si>
    <t>ZAKLJUČNA DELA</t>
  </si>
  <si>
    <t>06.1</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</si>
  <si>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</si>
  <si>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06.2</t>
  </si>
  <si>
    <t xml:space="preserve">Izdelava Projekta izvedenih del (PID) v treh izvodih v skladu s Pravilnikom o projektni dokumentaciji (Uradni list RS, št. 55/08) in zahtevami bodočega upravljavca. PID se preda tudi v elektronski obliki v 2 izvodih (formati: risbe v dwg, teksti v doc, preglednice v xls). </t>
  </si>
  <si>
    <t>06.3</t>
  </si>
  <si>
    <t>Izdelava dokazila o zanesljivosti v treh izvodih v skladu s Pravilnikom o dokazilu o zanesljivosti objekta (Uradni list RS, št. 55/08).</t>
  </si>
  <si>
    <t xml:space="preserve"> Skupaj ZAKLJUČNA DELA:</t>
  </si>
  <si>
    <t>Opis postavke</t>
  </si>
  <si>
    <t>Enota</t>
  </si>
  <si>
    <t>kpl</t>
  </si>
  <si>
    <t>OPIS POSTAVKE</t>
  </si>
  <si>
    <t>ENOTA</t>
  </si>
  <si>
    <t>KOLIČINA</t>
  </si>
  <si>
    <t>CENA/ENOTO (€)</t>
  </si>
  <si>
    <t>VREDNOST (€)</t>
  </si>
  <si>
    <t>I.</t>
  </si>
  <si>
    <t>Preddela</t>
  </si>
  <si>
    <t>1.1</t>
  </si>
  <si>
    <t>Obnova in zavarovanje zakoličbe osi trase ostale javne ceste v ravninskem terenu</t>
  </si>
  <si>
    <r>
      <t>m</t>
    </r>
    <r>
      <rPr>
        <vertAlign val="superscript"/>
        <sz val="10"/>
        <color indexed="8"/>
        <rFont val="Arial Narrow"/>
        <family val="2"/>
        <charset val="238"/>
      </rPr>
      <t>1</t>
    </r>
  </si>
  <si>
    <t>1.2</t>
  </si>
  <si>
    <t>Ureditev gradbišča za delo pod prometom v času gradnje, postavitev cestnih zapor, ureditev območja po končani gradnji in odvoz začasne prometne signalizacije.</t>
  </si>
  <si>
    <t>1.3</t>
  </si>
  <si>
    <t>Postavitev in zavarovanje prečnih profilov.</t>
  </si>
  <si>
    <t>1.4</t>
  </si>
  <si>
    <t>Zarezovanje asfalta s talno diamantno žago, globine 6 do 10  cm.</t>
  </si>
  <si>
    <t>1.5</t>
  </si>
  <si>
    <t>Rušenje asfaltnih plasti debeline do 10 cm, nakladanje in odvoz porušenega asfalta na ustrezno deponijo po izboru izvajalca in s plačilom deponijske takse.</t>
  </si>
  <si>
    <r>
      <t>m</t>
    </r>
    <r>
      <rPr>
        <vertAlign val="superscript"/>
        <sz val="10"/>
        <color indexed="8"/>
        <rFont val="Arial Narrow"/>
        <family val="2"/>
        <charset val="238"/>
      </rPr>
      <t>2</t>
    </r>
  </si>
  <si>
    <t>1.6</t>
  </si>
  <si>
    <t>Odstranitev neustreznega sloja obstoječega tampona in prilagoditev nivelete planuma, nakladanje in odvoz na ustrezno deponijo po izboru izvajalca s plačilom deponijske takse.</t>
  </si>
  <si>
    <r>
      <t>m</t>
    </r>
    <r>
      <rPr>
        <vertAlign val="superscript"/>
        <sz val="10"/>
        <color indexed="8"/>
        <rFont val="Arial Narrow"/>
        <family val="2"/>
        <charset val="238"/>
      </rPr>
      <t>3</t>
    </r>
  </si>
  <si>
    <t>1.7</t>
  </si>
  <si>
    <t>Rušenje betonskih robnikov, nakladanje ruševin in odvoz gradbenih odpadkov na ustrezno deponijo po izboru izvajalca ter plačilo deponijske takse.</t>
  </si>
  <si>
    <t>1.8</t>
  </si>
  <si>
    <t>Odstranitev grmovja na redko porasli površini (do 50 % pokritega tlorisa) - ročno
Vključno z odvozom in deponiranjem.</t>
  </si>
  <si>
    <t>1.9</t>
  </si>
  <si>
    <t>Rušenje betonskih tlakovcev, nakladanje ruševin in odvoz gradbenih odpadkov na ustrezno deponijo po izboru izvajalca ter plačilo deponijske takse.</t>
  </si>
  <si>
    <t>Preddela skupaj:</t>
  </si>
  <si>
    <t>II.</t>
  </si>
  <si>
    <t>Zemeljska dela</t>
  </si>
  <si>
    <t>2.1</t>
  </si>
  <si>
    <t>Površinski izkop plodne zemlje (humusa) - strojno z nakladanjem oz. odrivom za humuziranje brežin, zelenic.</t>
  </si>
  <si>
    <t>2.2</t>
  </si>
  <si>
    <t>Izkop slabo nosilne zemljine – 3. kategorije – strojno z nakladanjem in odvozom na ustrezno deponijo po izboru izvajalca, skupaj z razgrinjanjem in plačilom deponijske takse.</t>
  </si>
  <si>
    <t>2.3</t>
  </si>
  <si>
    <t>Ureditev planuma naravnih temeljnih tal v lahki zemljini.</t>
  </si>
  <si>
    <t>2.4</t>
  </si>
  <si>
    <t>Izdelava nevezane nosilne plasti kamnitega nasipa  (posteljica) iz protizmrzlinskega materiala - GW 0/100 kamnit nasipni material, debelina 40 cm.</t>
  </si>
  <si>
    <t>2.5</t>
  </si>
  <si>
    <t>Doplačilo za pazljivo delo na območju obstoječih komunalnih vodov.</t>
  </si>
  <si>
    <t>Zemeljska dela skupaj:</t>
  </si>
  <si>
    <t>III.</t>
  </si>
  <si>
    <t>Voziščne in pohodne konstrukcije</t>
  </si>
  <si>
    <t>3.1</t>
  </si>
  <si>
    <t>Izdelava nevezane nosilne plasti enakomerno zrnatega drobljenca GW 0/22 tamponski drobljenec v debelini 25 cm, (vozišče).</t>
  </si>
  <si>
    <t>3.2</t>
  </si>
  <si>
    <t>Izdelava nosilne plasti bitumenskega drobljenca AC 22 base B 50/70 A3, v debelini 6 cm (vozišče)</t>
  </si>
  <si>
    <t>3.3</t>
  </si>
  <si>
    <t>Izdelava obrabno zaporne plasti bitumenskega betona  AC 11 surf B 50/70, A3 v deb. 4 cm (vozišče)</t>
  </si>
  <si>
    <t>3.4</t>
  </si>
  <si>
    <t>Prilagoditev pokrovov jaškov obstoječih komunalnih vodov.</t>
  </si>
  <si>
    <t>3.5</t>
  </si>
  <si>
    <t>Dobava in vgraditev predfabriciranih robnikov iz cementnega betona s prerezom 10/25 cm.</t>
  </si>
  <si>
    <t>3.6</t>
  </si>
  <si>
    <t>Dobava in vgraditev poglobljenih predfabriciranih robnikov iz cementnega betona s prerezom 10/25 cm.</t>
  </si>
  <si>
    <t>Voziščne in pohodne konstrukcije skupaj:</t>
  </si>
  <si>
    <t>IV.</t>
  </si>
  <si>
    <t>Odvodnjavanje</t>
  </si>
  <si>
    <t>4.1</t>
  </si>
  <si>
    <t>Izdelava vključno z dobavo in nabavo vsega materiala za izdelavo betonskega cestnega požiralnika iz cevi premera 50 cm, globokega od 1,5m do 2,0 m; z vtokom skozi rešetko iz duktilne litine s nosilnostjo 400kN, s prerezom 400/400 mm. Rešetka mora ustrezati SIST EN 124-2:2015. Vključno z izdelavo priklopa na kanal.</t>
  </si>
  <si>
    <t>4.2</t>
  </si>
  <si>
    <t>Izdelava požiralniških zvez iz PVC cevi fi 160mm, vključno z vsem potrebnim izkopom, zapisom, dodatnim materialom, spojkami, fazonskimi kosi, dobavo in transporti.</t>
  </si>
  <si>
    <t>4.3</t>
  </si>
  <si>
    <t>Izvedba kadunjastega jarka (mulde) s plastjo bitumenskega betona, debelo 4 cm, in plastjo bituminiziranega drobljenca, debelo 6 cm, širokega 50 cm.</t>
  </si>
  <si>
    <t>Odvodnjavanje skupaj:</t>
  </si>
  <si>
    <t>V.</t>
  </si>
  <si>
    <t>Oprema cest</t>
  </si>
  <si>
    <t>5.1</t>
  </si>
  <si>
    <t>Dobava in montaža prometnega znaka 2102, znak z odsevno folijo vrste RA2; podloga znakov iz aluminijaste pločevine, stebriček za znak in temeljenje je vključeno.</t>
  </si>
  <si>
    <t>5.2</t>
  </si>
  <si>
    <t>Izdelava tankoslojne vzdolžne označbe na vozišču z belo barvo, širina črte 10 cm.</t>
  </si>
  <si>
    <t>5.3</t>
  </si>
  <si>
    <t>Izdelava tankoslojnih prečnih in ostalih označb na vozišču; bele barve; svetlostni faktor, drsnost, nočna vidnost v mokrih pogojih, kromatske koordinate morajo ustrezati vrednostim znotraj območja, ki ga določa normativ SIST EN 1436</t>
  </si>
  <si>
    <t>Oprema cest skupaj:</t>
  </si>
  <si>
    <t>VI.</t>
  </si>
  <si>
    <t>6.1</t>
  </si>
  <si>
    <t>Tuje storitve</t>
  </si>
  <si>
    <t>Projektantski nadzor.</t>
  </si>
  <si>
    <t>ura</t>
  </si>
  <si>
    <t>Izdelava projekta izvedenih del (PID), ki vključuje vse načrte na ravni projekta PZI. PID se investitorju preda v 4 pisnih izvodih in v elektornski verziji.</t>
  </si>
  <si>
    <t>Geomehanski nadzor</t>
  </si>
  <si>
    <t>Tuje storitve skupaj:</t>
  </si>
  <si>
    <t xml:space="preserve">I.  </t>
  </si>
  <si>
    <t xml:space="preserve">II.  </t>
  </si>
  <si>
    <t xml:space="preserve">III.  </t>
  </si>
  <si>
    <t xml:space="preserve">IV.  </t>
  </si>
  <si>
    <t xml:space="preserve">V.  </t>
  </si>
  <si>
    <t xml:space="preserve">VI.  </t>
  </si>
  <si>
    <t xml:space="preserve">SKUPAJ:  </t>
  </si>
  <si>
    <t xml:space="preserve">DDV 22%  </t>
  </si>
  <si>
    <t>6.2</t>
  </si>
  <si>
    <t>6.3</t>
  </si>
  <si>
    <t>PROJEKTANTSKI PREDRAČUN Z REKAPITULACIJO STROŠKOV</t>
  </si>
  <si>
    <t>Cestna razsvetljava - PZI št. 07-30-2953/3023</t>
  </si>
  <si>
    <t>IZGRADNJA JAVNEGA KANALIZACIJSKEGA IN VODOVODNEGA OMREŽJA ZA POTREBE GRADNJE ATRIJSKIH HIŠ V NOVEM POLJU</t>
  </si>
  <si>
    <t>Kol. post.</t>
  </si>
  <si>
    <t>Projektantska ocena</t>
  </si>
  <si>
    <t>Količina x cena</t>
  </si>
  <si>
    <t>Izdelava temelja za kandelaber iz armiranega poliestra višine 5 m nad nivojem terena, komplet z izkopom jame, obbetoniranjem, za postavitev kandelabra direktno v temelj:</t>
  </si>
  <si>
    <t>Izkop in izdelava ležišča za betonski podstavek lesenega droga:</t>
  </si>
  <si>
    <r>
      <t xml:space="preserve">Izkop kanala za kabel IV. kategorije globine 0.8 m, širine 0.4 m, dobava in polaganje stigmaflex cevi </t>
    </r>
    <r>
      <rPr>
        <sz val="10"/>
        <rFont val="Arial"/>
        <family val="2"/>
        <charset val="238"/>
      </rPr>
      <t>Ф</t>
    </r>
    <r>
      <rPr>
        <sz val="10"/>
        <rFont val="Arial CE"/>
        <family val="2"/>
        <charset val="238"/>
      </rPr>
      <t>110 mm in valjanca, izdelava posteljice s peskom granulacije 0-4 mm, obsutje cevi s peskom granulacije 0-4 mm, zasutje z gramozom do nivoja spodnjega ustroja cestnega telesa, opozorilna folija, utrjevanje:</t>
    </r>
  </si>
  <si>
    <t>1x cev:</t>
  </si>
  <si>
    <t>2x cev:</t>
  </si>
  <si>
    <t>valjanec FeZn 25x4 mm:</t>
  </si>
  <si>
    <t>Izdelava kompletnega tipskega jaška cestne razsvetljave dimenzij 40 x 40 cm z velikostjo litoželeznega pokrova 40 x 40 cm; D400 kN, z napisom JAVNA RAZSVETLJAVA:</t>
  </si>
  <si>
    <t>Obbetoniranje kabelske kanalizacije v povoznih površinah (0,4x0,3x200 m) ter ob kabelskih jaških (0,1 m3 x 10) - beton C16/20:</t>
  </si>
  <si>
    <t>Odvoz odvečnega materiala na deponijo do 40 km, z vsemi pristojbinami in taksami za gradbene odpadke (0,4x0,2x285 m):</t>
  </si>
  <si>
    <t>Odstranitev obstoječega omrežja CR (svetilka + drog):</t>
  </si>
  <si>
    <t>Odstranitev obstoječega omrežja CR (svetilka na prečki):</t>
  </si>
  <si>
    <t>Odstranitev obstoječega omrežja CR (prostozračni napajalni kabel):</t>
  </si>
  <si>
    <t>Izvedba navezave nove kabelske kanalizacije oz. kabelskih jaškov na obstoječo kabelsko traso:</t>
  </si>
  <si>
    <t>Skupaj:</t>
  </si>
  <si>
    <t>SVETLOBNA OPREMA IN DROGOVI</t>
  </si>
  <si>
    <t>Dobava in postavitev ravnega kandelabra iz armiranega poliestra višine h=5 m nad nivojem terena za montažo v temelj:</t>
  </si>
  <si>
    <t>Dobava in postavitev impregniranega lesenega droga višine h=8 m nad nivojem terena, komplet z betonskim nosilnim podstavkom:</t>
  </si>
  <si>
    <t>Dobava in montaža svetilke kot npr. SLBt z ravnim steklom - proizvajalec TUNGSRAM z naslednjimi tehničnimi parametri; cestna optika, svetlobni izkoristek minimalno 100 lm/W, barva svetlobe NW 3000K, max. priključna moč 20 W, daljinska regulacija 1-10 oz. DALI , kompletno svetlobno mesto z ožičenjem - kabel NYM-J 5x1,5:</t>
  </si>
  <si>
    <t>KABLI</t>
  </si>
  <si>
    <t>Dobava in polaganje kabla NYY-J 5x10 mm2:</t>
  </si>
  <si>
    <t>Vezave kablov v kandelabrskih omaricah / prižigališčih:</t>
  </si>
  <si>
    <t>Izvedba povezave valjanca in RPO plošče v kandelabru s PF žico, komplet s križno sponko:</t>
  </si>
  <si>
    <t>Izdelava kabelskih končnikov:</t>
  </si>
  <si>
    <r>
      <t>Izdelava kabelske spojke - 3x kabel 5x10 mm</t>
    </r>
    <r>
      <rPr>
        <vertAlign val="superscript"/>
        <sz val="10"/>
        <rFont val="Arial CE"/>
        <charset val="238"/>
      </rPr>
      <t>2</t>
    </r>
    <r>
      <rPr>
        <sz val="10"/>
        <rFont val="Arial CE"/>
        <family val="2"/>
        <charset val="238"/>
      </rPr>
      <t>:</t>
    </r>
  </si>
  <si>
    <t>Izdelava dvižnega voda na lesenem drogu, komplet s priborom in PVC zaščito do višine 2 m:</t>
  </si>
  <si>
    <t>DALJINSKI NADZOR IN KRMILJENJE</t>
  </si>
  <si>
    <t>Dograditev nadzornega računalniškega programa SCADA za daljinski nadzor razsvetljave- dograditev obstoječega programa za nadzor razsvetljave MOL na obravnavanem območju:</t>
  </si>
  <si>
    <t>Dograditev nadzornega računalniškega programa SCADA za daljinski nadzor razsvetljave - implementacija prometnih podatkov na obravnavanem območju:</t>
  </si>
  <si>
    <t>Dograditev nadzornega računalniškega programa SCADA za daljinski nadzor razsvetljave - implementacija vremenskih podatkov na obravnavanem območju:</t>
  </si>
  <si>
    <t>Dograditev aplikacijske programske opreme -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</si>
  <si>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v posamezno svetilko CR:</t>
  </si>
  <si>
    <t>DRUGA DELA</t>
  </si>
  <si>
    <t>Trasiranje in zakoličbe za potrebe cestne razsvetljave:</t>
  </si>
  <si>
    <t>Zakoličbe komunalnih vodov:</t>
  </si>
  <si>
    <t>Geodetski posnetki:</t>
  </si>
  <si>
    <t>Električne meritve, komplet z izdelavo merilnega poročila:</t>
  </si>
  <si>
    <t>Svetlobne meritve, komplet z izdelavo merilnega poročila:</t>
  </si>
  <si>
    <t>Nepredvidena dela in drobni material v višini 2,1 % od načrtovanih del - obračun po dejanskih stroških in potrjenem gradbenem dnevniku:</t>
  </si>
  <si>
    <t>Projektantski nadzor:</t>
  </si>
  <si>
    <t>Izdelava dokumentacije o izvedenih delih - PID:</t>
  </si>
  <si>
    <t>Izdelava Elaborata za vpis v kataster GJI:</t>
  </si>
  <si>
    <t>Rekapitulacija:</t>
  </si>
  <si>
    <t>Gradbena dela:</t>
  </si>
  <si>
    <t>Svetlobna oprema in drogovi:</t>
  </si>
  <si>
    <t>Kabli:</t>
  </si>
  <si>
    <t>Montažna dela:</t>
  </si>
  <si>
    <t>Daljinski nadzor in vodenje:</t>
  </si>
  <si>
    <t>Druga dela:</t>
  </si>
  <si>
    <t>Skupaj brez DDV:</t>
  </si>
  <si>
    <t>DDV 22%:</t>
  </si>
  <si>
    <t>Skupaj z DDV:</t>
  </si>
  <si>
    <t xml:space="preserve"> Skupaj ZEMELJSKA DELA:</t>
  </si>
  <si>
    <t>Rekapitulacija ponikovalnice 1 (PON11):</t>
  </si>
  <si>
    <t>02.       ZEMELJSKA DELA</t>
  </si>
  <si>
    <t xml:space="preserve"> Skupaj (brez ddv):</t>
  </si>
  <si>
    <t>Zakoličenje osi kanalizacije, z zavarovanjem osi, oznako revizijskih jaškov, vris v kataster in izdelava geodetskega posnetka.</t>
  </si>
  <si>
    <t>-ponikovalnica 1</t>
  </si>
  <si>
    <t>Geodetski posnetek in vris v kataster. En izvod posnetka v Gauss-Krugerjevem sistemu se odda v elektronski obliki. Obračun za 1 m1.</t>
  </si>
  <si>
    <t>Izdelava PID po gradbeni zakonodaji tudi v elektronski obliki.</t>
  </si>
  <si>
    <t>Zakoličba obstoječih komunalnih vodov in oznaka križanj. 
Obračun po dejanskih stroških.</t>
  </si>
  <si>
    <t>Nadzor pri gradnji kanala pristojnih služb ostalih komunalnih vodov na območju: elektro, telekomunikacije, vodovod, javna razsvetljava.                                                              Obračun po dejanskih stroških.</t>
  </si>
  <si>
    <t xml:space="preserve">Priprava gradbišča v dolžini L=1.98m, odstranitev eventuelnih ovir, prometnih znakov in utrditev delovnega platoja. Po končanih delih gradbišče pospraviti in vzpostaviti v prvotno stanje.                         </t>
  </si>
  <si>
    <t>priprava gradbišča</t>
  </si>
  <si>
    <t>čiščenje po končanih delih</t>
  </si>
  <si>
    <t>Površinski odkop humusa v povprečni debelini 20 cm, z odvozom na začasno gradbeno deponijo, ter ureditev le te v prvotno stanje.</t>
  </si>
  <si>
    <t>Širok strojni izkop jarka pod kotom 70 stopinj, globine 0,00-2,00 m, v terenu III. kat. z nakladanjem na kamion in odvozom na začasno gradbeno deponijo. Upoštevano 95%  izkopa (0,00-2,00 m). Obračun za 1 m3. Upoštevani stroški začasne deponije, ter ureditev le te v prvotno stanje.</t>
  </si>
  <si>
    <t>Ročni izkop jarka globine 0,00-2,0 m, v terenu III. kat. Z nakladanjem na kamion in odvozom na začasno gradbeno deponijo. Upoštevamo 5% vsega izkopa. Obračun za 1m3. Upoštevani stroški začasne deponije, ter ureditev le te v prvotno stanje.</t>
  </si>
  <si>
    <t>Dobava peska frakcije 8-32 mm in izdelava temeljne plasti posteljice deb. 10-20 cm, s planiranjem in strojnim utrjevanjem do 95 % po standardnem Prokterjevem postopku. Natančnost izdelave posteljice je +/- 1 cm.                 Obračun za 1 m3.</t>
  </si>
  <si>
    <t>Dobava peska frakcije 8-32 mm in izdelava nasipa nad položenimi cevmi 30 cm nad temenom. Na peščeno posteljico se izvede 3-5 cm debel nasip, v katerega si cev izdela ležišče. Obsip in nasip je potrebno utrditi do 95 % trdnosti po standardnem Proktorjevem preiskusu.</t>
  </si>
  <si>
    <t>Zasipavanje  jarka z izkopanim materialom, skupaj z dovozom materiala iz začasne deponije, s komprimiranjem v slojih po 20 cm. Obračun za 1 m3 izvedenega zasipa.</t>
  </si>
  <si>
    <t>Črpanje vode iz gradbene jame v času gradnje.</t>
  </si>
  <si>
    <t>Izdelava polipropilenskega (PP) jaška s peskolovom, DN 500 mm, na kanalu GRP DN110-125 mm, globine 1,00 do 1,50 m, kompletno z AB vencem in obročem za okvir in pokrov, ter LTŽ pokrovom z fi 500 mm EN 124 C 250, ter AB tipsko krovno ploščo C20/25. Pokrov izveden na zaklep z odprtinami za zračeneje. Mulda je oblikovana s PP cevjo. Prehod med poliestrom in AB vencem izveden preko profilne gume.</t>
  </si>
  <si>
    <t>Dobava in vgraditev tipskih ponikalnic Ø 100cm globine 4.0m, iz perforiranih betonski cevi, vkljucno z vsemi potrebnimi deli, transporti, prikljucki in polnilnim materialom, izkopom in zasipom z gramoznimi kroglami. Globina ponikalnice H = 1,50m od kote vtoka. Dobavitelj Stavbar Maribor ali podobni. AB ploščo D=1240, obročem pokrova in LTŽ pokrovom fi 60, po standardu SIST-EN 124 razred C 250.  V primeru več ponikalnic se ponikalnice medsebojno poveže z drenažnimi cevmi DN160mm.</t>
  </si>
  <si>
    <t>Dobava in montaža kanalizacijskih PVC cevi DN 125 mm, SN, kompletno z potrebnimi spojkami (v ceni je zajeto tudi nadzor geomehanika ter prevoz in prenos kanalizacijskih cevi iz deponije do mesta vgraditve).</t>
  </si>
  <si>
    <t>Pregled in čiščenje kanala pred izvedbo tlačnega poizkusa.</t>
  </si>
  <si>
    <t xml:space="preserve">Tlačni poizkus vodotesnosti položenih kanalizacijskih cevi, po navodilih proizvajalca in projektanta </t>
  </si>
  <si>
    <t>04.5</t>
  </si>
  <si>
    <t>Pregled zgrajene kanalizacije s TV kamero.</t>
  </si>
  <si>
    <t>7.</t>
  </si>
  <si>
    <t>Rekapitulacija ponikovalnice 2 (PON 12):</t>
  </si>
  <si>
    <t>-ponikovalnica 2</t>
  </si>
  <si>
    <t xml:space="preserve">Priprava gradbišča v dolžini L=2.00m, odstranitev eventuelnih ovir, prometnih znakov in utrditev delovnega platoja. Po končanih delih gradbišče pospraviti in vzpostaviti v prvotno stanje.                         </t>
  </si>
  <si>
    <t>neto</t>
  </si>
  <si>
    <t>DDV 22 %</t>
  </si>
  <si>
    <t>skupaj z DDV</t>
  </si>
  <si>
    <t>Meteorna kanalizacija ceste</t>
  </si>
  <si>
    <t>Cesta (210 m)</t>
  </si>
  <si>
    <t>Novo Polje, javna  infrastruktura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</si>
</sst>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0.000"/>
    <numFmt numFmtId="165" formatCode="#,##0.00\ [$EUR]"/>
    <numFmt numFmtId="166" formatCode="#,##0.00\ &quot;€&quot;"/>
  </numFmts>
  <fonts count="42">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Frutiger"/>
      <family val="2"/>
      <charset val="238"/>
    </font>
    <font>
      <b/>
      <i/>
      <sz val="10"/>
      <name val="Frutiger"/>
      <family val="2"/>
      <charset val="238"/>
    </font>
    <font>
      <b/>
      <i/>
      <sz val="10"/>
      <color rgb="FFFF0000"/>
      <name val="Frutiger"/>
      <family val="2"/>
      <charset val="238"/>
    </font>
    <font>
      <i/>
      <sz val="10"/>
      <name val="Frutiger"/>
      <family val="2"/>
      <charset val="238"/>
    </font>
    <font>
      <b/>
      <sz val="10"/>
      <name val="Frutiger"/>
      <family val="2"/>
      <charset val="238"/>
    </font>
    <font>
      <sz val="10"/>
      <color rgb="FFFF0000"/>
      <name val="Frutiger"/>
      <family val="2"/>
      <charset val="238"/>
    </font>
    <font>
      <b/>
      <sz val="10"/>
      <color rgb="FFFF0000"/>
      <name val="Frutiger"/>
      <family val="2"/>
      <charset val="238"/>
    </font>
    <font>
      <sz val="9"/>
      <name val="Frutiger"/>
      <family val="2"/>
      <charset val="238"/>
    </font>
    <font>
      <sz val="9"/>
      <color rgb="FFFF0000"/>
      <name val="Frutiger"/>
      <family val="2"/>
      <charset val="238"/>
    </font>
    <font>
      <b/>
      <sz val="9"/>
      <name val="Frutiger"/>
      <family val="2"/>
      <charset val="238"/>
    </font>
    <font>
      <b/>
      <sz val="9"/>
      <color rgb="FFFF0000"/>
      <name val="Frutiger"/>
      <family val="2"/>
      <charset val="238"/>
    </font>
    <font>
      <sz val="9"/>
      <name val="Calibri"/>
      <family val="2"/>
      <charset val="238"/>
    </font>
    <font>
      <sz val="9"/>
      <name val="Arial"/>
      <family val="2"/>
      <charset val="238"/>
    </font>
    <font>
      <sz val="10"/>
      <name val="Arial CE"/>
      <family val="2"/>
      <charset val="238"/>
    </font>
    <font>
      <b/>
      <sz val="10"/>
      <name val="Arial CE"/>
      <family val="2"/>
      <charset val="238"/>
    </font>
    <font>
      <b/>
      <sz val="12"/>
      <name val="Arial CE"/>
      <family val="2"/>
      <charset val="238"/>
    </font>
    <font>
      <sz val="10"/>
      <name val="Arial"/>
      <family val="2"/>
      <charset val="238"/>
    </font>
    <font>
      <sz val="10"/>
      <name val="Arial CE"/>
      <charset val="238"/>
    </font>
    <font>
      <b/>
      <sz val="9"/>
      <color rgb="FF000000"/>
      <name val="Arial"/>
      <family val="2"/>
      <charset val="238"/>
    </font>
    <font>
      <b/>
      <sz val="10"/>
      <name val="Arial"/>
      <family val="2"/>
      <charset val="238"/>
    </font>
    <font>
      <vertAlign val="superscript"/>
      <sz val="10"/>
      <name val="Arial CE"/>
      <charset val="238"/>
    </font>
    <font>
      <sz val="10"/>
      <name val="Arial Narrow"/>
      <family val="2"/>
      <charset val="238"/>
    </font>
    <font>
      <b/>
      <sz val="10"/>
      <name val="Arial Narrow"/>
      <family val="2"/>
      <charset val="238"/>
    </font>
    <font>
      <sz val="10"/>
      <color indexed="8"/>
      <name val="Arial Narrow"/>
      <family val="2"/>
      <charset val="238"/>
    </font>
    <font>
      <sz val="8"/>
      <color indexed="8"/>
      <name val="Arial Narrow"/>
      <family val="2"/>
      <charset val="238"/>
    </font>
    <font>
      <b/>
      <sz val="10"/>
      <color indexed="8"/>
      <name val="Arial Narrow"/>
      <family val="2"/>
      <charset val="238"/>
    </font>
    <font>
      <vertAlign val="superscript"/>
      <sz val="10"/>
      <color indexed="8"/>
      <name val="Arial Narrow"/>
      <family val="2"/>
      <charset val="238"/>
    </font>
    <font>
      <b/>
      <sz val="10"/>
      <color indexed="8"/>
      <name val="Arial CE"/>
    </font>
    <font>
      <sz val="10"/>
      <color indexed="8"/>
      <name val="Arial CE"/>
      <family val="2"/>
      <charset val="238"/>
    </font>
    <font>
      <b/>
      <sz val="12"/>
      <name val="Arial"/>
      <family val="2"/>
      <charset val="238"/>
    </font>
    <font>
      <sz val="8"/>
      <name val="Times New Roman CE"/>
      <family val="1"/>
      <charset val="238"/>
    </font>
    <font>
      <sz val="12"/>
      <name val="Arial CE"/>
      <family val="2"/>
      <charset val="238"/>
    </font>
    <font>
      <sz val="10"/>
      <name val="Times New Roman CE"/>
      <family val="1"/>
      <charset val="238"/>
    </font>
    <font>
      <b/>
      <sz val="9"/>
      <name val="Arial CE"/>
      <family val="2"/>
      <charset val="238"/>
    </font>
    <font>
      <b/>
      <sz val="14"/>
      <name val="Arial CE"/>
      <family val="2"/>
      <charset val="238"/>
    </font>
    <font>
      <b/>
      <sz val="10"/>
      <color indexed="58"/>
      <name val="Arial CE"/>
      <family val="2"/>
      <charset val="238"/>
    </font>
    <font>
      <sz val="8"/>
      <name val="Arial CE"/>
      <family val="2"/>
      <charset val="238"/>
    </font>
    <font>
      <sz val="8"/>
      <color indexed="8"/>
      <name val="Arial CE"/>
      <family val="2"/>
      <charset val="238"/>
    </font>
    <font>
      <b/>
      <sz val="10"/>
      <name val="Arial CE"/>
      <charset val="238"/>
    </font>
  </fonts>
  <fills count="6">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s>
  <borders count="15">
    <border>
      <left/>
      <right/>
      <top/>
      <bottom/>
      <diagonal/>
    </border>
    <border>
      <left/>
      <right/>
      <top/>
      <bottom style="medium">
        <color indexed="64"/>
      </bottom>
      <diagonal/>
    </border>
    <border>
      <left/>
      <right/>
      <top/>
      <bottom style="double">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9" fillId="0" borderId="0"/>
    <xf numFmtId="0" fontId="19" fillId="0" borderId="0"/>
  </cellStyleXfs>
  <cellXfs count="283">
    <xf numFmtId="0" fontId="0" fillId="0" borderId="0" xfId="0"/>
    <xf numFmtId="49" fontId="0" fillId="0" borderId="0" xfId="0" applyNumberFormat="1"/>
    <xf numFmtId="49" fontId="2" fillId="0" borderId="0" xfId="0" applyNumberFormat="1" applyFont="1"/>
    <xf numFmtId="49" fontId="3" fillId="0" borderId="1" xfId="0" applyNumberFormat="1" applyFont="1" applyBorder="1" applyAlignment="1" applyProtection="1">
      <alignment vertical="top"/>
      <protection locked="0"/>
    </xf>
    <xf numFmtId="2" fontId="4" fillId="0" borderId="1" xfId="0" applyNumberFormat="1" applyFont="1" applyBorder="1" applyAlignment="1" applyProtection="1">
      <alignment horizontal="left" vertical="top"/>
      <protection locked="0"/>
    </xf>
    <xf numFmtId="0" fontId="4" fillId="0" borderId="1" xfId="0" applyFont="1" applyBorder="1" applyAlignment="1" applyProtection="1">
      <alignment vertical="top" wrapText="1"/>
      <protection locked="0"/>
    </xf>
    <xf numFmtId="0" fontId="4" fillId="0" borderId="1" xfId="0" applyFont="1" applyBorder="1" applyAlignment="1" applyProtection="1">
      <alignment horizontal="left"/>
      <protection locked="0"/>
    </xf>
    <xf numFmtId="0" fontId="4" fillId="0" borderId="1" xfId="0" applyFont="1" applyBorder="1" applyProtection="1">
      <protection locked="0"/>
    </xf>
    <xf numFmtId="4" fontId="5" fillId="0" borderId="1" xfId="0" applyNumberFormat="1" applyFont="1" applyBorder="1" applyProtection="1">
      <protection locked="0"/>
    </xf>
    <xf numFmtId="4" fontId="6" fillId="0" borderId="1" xfId="0" applyNumberFormat="1" applyFont="1" applyBorder="1" applyProtection="1">
      <protection locked="0"/>
    </xf>
    <xf numFmtId="49" fontId="3" fillId="0" borderId="0" xfId="0" applyNumberFormat="1" applyFont="1" applyAlignment="1" applyProtection="1">
      <alignment vertical="top"/>
      <protection locked="0"/>
    </xf>
    <xf numFmtId="2" fontId="7" fillId="0" borderId="0" xfId="0" applyNumberFormat="1" applyFont="1" applyAlignment="1" applyProtection="1">
      <alignment horizontal="left" vertical="top"/>
      <protection locked="0"/>
    </xf>
    <xf numFmtId="0" fontId="3" fillId="0" borderId="0" xfId="0" applyFont="1" applyAlignment="1" applyProtection="1">
      <alignment vertical="top" wrapText="1"/>
      <protection locked="0"/>
    </xf>
    <xf numFmtId="0" fontId="3" fillId="0" borderId="0" xfId="0" applyFont="1" applyAlignment="1" applyProtection="1">
      <alignment horizontal="left"/>
      <protection locked="0"/>
    </xf>
    <xf numFmtId="0" fontId="3" fillId="0" borderId="0" xfId="0" applyFont="1" applyProtection="1">
      <protection locked="0"/>
    </xf>
    <xf numFmtId="4" fontId="8" fillId="0" borderId="0" xfId="0" applyNumberFormat="1" applyFont="1" applyProtection="1">
      <protection locked="0"/>
    </xf>
    <xf numFmtId="4" fontId="3" fillId="0" borderId="0" xfId="0" applyNumberFormat="1" applyFont="1" applyProtection="1">
      <protection locked="0"/>
    </xf>
    <xf numFmtId="49" fontId="7" fillId="0" borderId="0" xfId="0" applyNumberFormat="1" applyFont="1" applyAlignment="1" applyProtection="1">
      <alignment vertical="top"/>
      <protection locked="0"/>
    </xf>
    <xf numFmtId="0" fontId="7" fillId="0" borderId="0" xfId="0" applyFont="1" applyAlignment="1" applyProtection="1">
      <alignment horizontal="left"/>
      <protection locked="0"/>
    </xf>
    <xf numFmtId="0" fontId="7" fillId="0" borderId="0" xfId="0" applyFont="1" applyProtection="1">
      <protection locked="0"/>
    </xf>
    <xf numFmtId="4" fontId="9" fillId="0" borderId="0" xfId="0" applyNumberFormat="1" applyFont="1" applyAlignment="1" applyProtection="1">
      <alignment horizontal="right"/>
      <protection locked="0"/>
    </xf>
    <xf numFmtId="0" fontId="7" fillId="0" borderId="0" xfId="0" applyFont="1"/>
    <xf numFmtId="2" fontId="7" fillId="0" borderId="0" xfId="0" applyNumberFormat="1" applyFont="1" applyAlignment="1">
      <alignment horizontal="left" vertical="top"/>
    </xf>
    <xf numFmtId="4" fontId="9" fillId="0" borderId="0" xfId="0" applyNumberFormat="1" applyFont="1" applyProtection="1">
      <protection locked="0"/>
    </xf>
    <xf numFmtId="4" fontId="3" fillId="0" borderId="0" xfId="0" applyNumberFormat="1" applyFont="1"/>
    <xf numFmtId="49" fontId="3" fillId="0" borderId="2" xfId="0" applyNumberFormat="1" applyFont="1" applyBorder="1" applyAlignment="1" applyProtection="1">
      <alignment vertical="top"/>
      <protection locked="0"/>
    </xf>
    <xf numFmtId="2" fontId="7" fillId="0" borderId="2" xfId="0" applyNumberFormat="1" applyFont="1" applyBorder="1" applyAlignment="1" applyProtection="1">
      <alignment horizontal="left" vertical="top"/>
      <protection locked="0"/>
    </xf>
    <xf numFmtId="0" fontId="3" fillId="0" borderId="2" xfId="0" applyFont="1" applyBorder="1" applyAlignment="1" applyProtection="1">
      <alignment vertical="top" wrapText="1"/>
      <protection locked="0"/>
    </xf>
    <xf numFmtId="0" fontId="3" fillId="0" borderId="2" xfId="0" applyFont="1" applyBorder="1" applyAlignment="1" applyProtection="1">
      <alignment horizontal="left"/>
      <protection locked="0"/>
    </xf>
    <xf numFmtId="0" fontId="3" fillId="0" borderId="2" xfId="0" applyFont="1" applyBorder="1" applyProtection="1">
      <protection locked="0"/>
    </xf>
    <xf numFmtId="4" fontId="8" fillId="0" borderId="2" xfId="0" applyNumberFormat="1" applyFont="1" applyBorder="1" applyProtection="1">
      <protection locked="0"/>
    </xf>
    <xf numFmtId="4" fontId="3" fillId="0" borderId="2" xfId="0" applyNumberFormat="1" applyFont="1" applyBorder="1" applyProtection="1">
      <protection locked="0"/>
    </xf>
    <xf numFmtId="0" fontId="7" fillId="0" borderId="0" xfId="0" applyFont="1" applyAlignment="1" applyProtection="1">
      <alignment vertical="top" wrapText="1"/>
      <protection locked="0"/>
    </xf>
    <xf numFmtId="4" fontId="7" fillId="0" borderId="0" xfId="0" applyNumberFormat="1" applyFont="1" applyProtection="1">
      <protection locked="0"/>
    </xf>
    <xf numFmtId="0" fontId="3" fillId="0" borderId="1" xfId="0" applyFont="1" applyBorder="1"/>
    <xf numFmtId="2" fontId="3" fillId="0" borderId="1" xfId="0" applyNumberFormat="1" applyFont="1" applyBorder="1" applyAlignment="1">
      <alignment horizontal="left" vertical="top"/>
    </xf>
    <xf numFmtId="4" fontId="8" fillId="0" borderId="1" xfId="0" applyNumberFormat="1" applyFont="1" applyBorder="1"/>
    <xf numFmtId="4" fontId="3" fillId="0" borderId="1" xfId="0" applyNumberFormat="1" applyFont="1" applyBorder="1"/>
    <xf numFmtId="0" fontId="3" fillId="0" borderId="0" xfId="0" applyFont="1"/>
    <xf numFmtId="2" fontId="3" fillId="0" borderId="0" xfId="0" applyNumberFormat="1" applyFont="1" applyAlignment="1">
      <alignment horizontal="left" vertical="top"/>
    </xf>
    <xf numFmtId="4" fontId="8" fillId="0" borderId="0" xfId="0" applyNumberFormat="1" applyFont="1"/>
    <xf numFmtId="49" fontId="7" fillId="0" borderId="0" xfId="0" applyNumberFormat="1" applyFont="1" applyAlignment="1" applyProtection="1">
      <alignment horizontal="left" vertical="top"/>
      <protection locked="0"/>
    </xf>
    <xf numFmtId="0" fontId="7" fillId="0" borderId="0" xfId="0" applyFont="1" applyAlignment="1" applyProtection="1">
      <alignment horizontal="center"/>
      <protection locked="0"/>
    </xf>
    <xf numFmtId="4" fontId="9" fillId="0" borderId="0" xfId="0" applyNumberFormat="1" applyFont="1" applyAlignment="1" applyProtection="1">
      <alignment horizontal="center"/>
      <protection locked="0"/>
    </xf>
    <xf numFmtId="4" fontId="3" fillId="0" borderId="0" xfId="0" applyNumberFormat="1" applyFont="1" applyAlignment="1" applyProtection="1">
      <alignment horizontal="center"/>
      <protection locked="0"/>
    </xf>
    <xf numFmtId="49" fontId="10" fillId="0" borderId="0" xfId="0" applyNumberFormat="1" applyFont="1" applyAlignment="1" applyProtection="1">
      <alignment vertical="top"/>
      <protection locked="0"/>
    </xf>
    <xf numFmtId="2" fontId="10" fillId="0" borderId="0" xfId="0" applyNumberFormat="1" applyFont="1" applyAlignment="1" applyProtection="1">
      <alignment horizontal="left" vertical="top"/>
      <protection locked="0"/>
    </xf>
    <xf numFmtId="0" fontId="10" fillId="0" borderId="0" xfId="0" applyFont="1" applyAlignment="1" applyProtection="1">
      <alignment vertical="top" wrapText="1"/>
      <protection locked="0"/>
    </xf>
    <xf numFmtId="0" fontId="10" fillId="0" borderId="0" xfId="0" applyFont="1" applyAlignment="1" applyProtection="1">
      <alignment horizontal="left"/>
      <protection locked="0"/>
    </xf>
    <xf numFmtId="0" fontId="10" fillId="0" borderId="0" xfId="0" applyFont="1" applyProtection="1">
      <protection locked="0"/>
    </xf>
    <xf numFmtId="4" fontId="11" fillId="0" borderId="0" xfId="0" applyNumberFormat="1" applyFont="1" applyProtection="1">
      <protection locked="0"/>
    </xf>
    <xf numFmtId="4" fontId="10" fillId="0" borderId="0" xfId="0" applyNumberFormat="1" applyFont="1" applyProtection="1">
      <protection locked="0"/>
    </xf>
    <xf numFmtId="49" fontId="12" fillId="0" borderId="0" xfId="0" applyNumberFormat="1" applyFont="1" applyAlignment="1" applyProtection="1">
      <alignment horizontal="left" vertical="top"/>
      <protection locked="0"/>
    </xf>
    <xf numFmtId="0" fontId="12" fillId="0" borderId="0" xfId="0" applyFont="1" applyAlignment="1" applyProtection="1">
      <alignment horizontal="center" vertical="top" wrapText="1"/>
      <protection locked="0"/>
    </xf>
    <xf numFmtId="0" fontId="12" fillId="0" borderId="0" xfId="0" applyFont="1" applyAlignment="1" applyProtection="1">
      <alignment horizontal="left"/>
      <protection locked="0"/>
    </xf>
    <xf numFmtId="0" fontId="12" fillId="0" borderId="0" xfId="0" applyFont="1" applyAlignment="1" applyProtection="1">
      <alignment horizontal="center"/>
      <protection locked="0"/>
    </xf>
    <xf numFmtId="4" fontId="13" fillId="0" borderId="0" xfId="0" applyNumberFormat="1" applyFont="1" applyAlignment="1" applyProtection="1">
      <alignment horizontal="center"/>
      <protection locked="0"/>
    </xf>
    <xf numFmtId="4" fontId="10" fillId="0" borderId="0" xfId="0" applyNumberFormat="1" applyFont="1" applyAlignment="1" applyProtection="1">
      <alignment horizontal="center"/>
      <protection locked="0"/>
    </xf>
    <xf numFmtId="0" fontId="10" fillId="0" borderId="0" xfId="0" applyFont="1"/>
    <xf numFmtId="4" fontId="10" fillId="0" borderId="0" xfId="0" applyNumberFormat="1" applyFont="1"/>
    <xf numFmtId="2" fontId="3" fillId="0" borderId="0" xfId="0" applyNumberFormat="1" applyFont="1" applyAlignment="1" applyProtection="1">
      <alignment horizontal="left" vertical="top"/>
      <protection locked="0"/>
    </xf>
    <xf numFmtId="2" fontId="10" fillId="0" borderId="0" xfId="0" applyNumberFormat="1" applyFont="1" applyAlignment="1">
      <alignment horizontal="left" vertical="top"/>
    </xf>
    <xf numFmtId="4" fontId="11" fillId="0" borderId="0" xfId="0" applyNumberFormat="1" applyFont="1"/>
    <xf numFmtId="0" fontId="10" fillId="0" borderId="0" xfId="0" applyFont="1" applyAlignment="1">
      <alignment horizontal="left" vertical="top"/>
    </xf>
    <xf numFmtId="0" fontId="10" fillId="0" borderId="0" xfId="0" quotePrefix="1" applyFont="1" applyAlignment="1" applyProtection="1">
      <alignment vertical="top" wrapText="1"/>
      <protection locked="0"/>
    </xf>
    <xf numFmtId="0" fontId="10" fillId="0" borderId="0" xfId="0" applyFont="1" applyAlignment="1" applyProtection="1">
      <alignment horizontal="right"/>
      <protection locked="0"/>
    </xf>
    <xf numFmtId="0" fontId="15" fillId="0" borderId="0" xfId="0" applyFont="1"/>
    <xf numFmtId="2" fontId="11" fillId="0" borderId="0" xfId="0" applyNumberFormat="1" applyFont="1" applyProtection="1">
      <protection locked="0"/>
    </xf>
    <xf numFmtId="0" fontId="3" fillId="0" borderId="0" xfId="0" applyFont="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2" fillId="0" borderId="0" xfId="0" applyFont="1" applyAlignment="1" applyProtection="1">
      <alignment vertical="top" wrapText="1"/>
      <protection locked="0"/>
    </xf>
    <xf numFmtId="0" fontId="12" fillId="0" borderId="0" xfId="0" applyFont="1" applyProtection="1">
      <protection locked="0"/>
    </xf>
    <xf numFmtId="4" fontId="13" fillId="0" borderId="0" xfId="0" applyNumberFormat="1" applyFont="1" applyProtection="1">
      <protection locked="0"/>
    </xf>
    <xf numFmtId="2" fontId="10" fillId="0" borderId="0" xfId="0" applyNumberFormat="1" applyFont="1" applyAlignment="1" applyProtection="1">
      <alignment horizontal="left" vertical="top" wrapText="1"/>
      <protection locked="0"/>
    </xf>
    <xf numFmtId="0" fontId="10" fillId="0" borderId="0" xfId="0" applyFont="1" applyAlignment="1" applyProtection="1">
      <alignment wrapText="1"/>
      <protection locked="0"/>
    </xf>
    <xf numFmtId="2" fontId="11" fillId="0" borderId="0" xfId="0" applyNumberFormat="1" applyFont="1"/>
    <xf numFmtId="0" fontId="3" fillId="0" borderId="0" xfId="0" applyFont="1" applyAlignment="1" applyProtection="1">
      <alignment horizontal="center" vertical="top"/>
      <protection locked="0"/>
    </xf>
    <xf numFmtId="164" fontId="3" fillId="0" borderId="0" xfId="0" applyNumberFormat="1" applyFont="1" applyAlignment="1">
      <alignment horizontal="left" vertical="top"/>
    </xf>
    <xf numFmtId="2" fontId="10" fillId="0" borderId="0" xfId="0" applyNumberFormat="1" applyFont="1"/>
    <xf numFmtId="49" fontId="16" fillId="0" borderId="0" xfId="0" applyNumberFormat="1" applyFont="1" applyAlignment="1">
      <alignment vertical="top"/>
    </xf>
    <xf numFmtId="49" fontId="16" fillId="0" borderId="0" xfId="0" applyNumberFormat="1" applyFont="1"/>
    <xf numFmtId="0" fontId="16" fillId="0" borderId="0" xfId="0" applyFont="1" applyAlignment="1">
      <alignment horizontal="center"/>
    </xf>
    <xf numFmtId="0" fontId="16" fillId="0" borderId="0" xfId="0" applyFont="1" applyAlignment="1">
      <alignment horizontal="right"/>
    </xf>
    <xf numFmtId="165" fontId="16" fillId="0" borderId="0" xfId="0" applyNumberFormat="1" applyFont="1" applyAlignment="1" applyProtection="1">
      <alignment horizontal="right"/>
      <protection locked="0"/>
    </xf>
    <xf numFmtId="49" fontId="17" fillId="0" borderId="0" xfId="0" applyNumberFormat="1" applyFont="1" applyAlignment="1">
      <alignment vertical="top"/>
    </xf>
    <xf numFmtId="49" fontId="17" fillId="0" borderId="0" xfId="0" applyNumberFormat="1" applyFont="1"/>
    <xf numFmtId="0" fontId="17" fillId="0" borderId="0" xfId="0" applyFont="1" applyAlignment="1">
      <alignment horizontal="center"/>
    </xf>
    <xf numFmtId="0" fontId="17" fillId="0" borderId="0" xfId="0" applyFont="1" applyAlignment="1">
      <alignment horizontal="right"/>
    </xf>
    <xf numFmtId="165" fontId="17" fillId="0" borderId="0" xfId="0" applyNumberFormat="1" applyFont="1" applyAlignment="1" applyProtection="1">
      <alignment horizontal="right"/>
      <protection locked="0"/>
    </xf>
    <xf numFmtId="0" fontId="16" fillId="0" borderId="0" xfId="0" applyFont="1"/>
    <xf numFmtId="49" fontId="18" fillId="0" borderId="0" xfId="0" applyNumberFormat="1" applyFont="1" applyAlignment="1">
      <alignment vertical="top"/>
    </xf>
    <xf numFmtId="165" fontId="16" fillId="0" borderId="0" xfId="0" applyNumberFormat="1" applyFont="1" applyAlignment="1">
      <alignment horizontal="right"/>
    </xf>
    <xf numFmtId="165" fontId="17" fillId="0" borderId="0" xfId="0" applyNumberFormat="1" applyFont="1" applyAlignment="1">
      <alignment horizontal="right"/>
    </xf>
    <xf numFmtId="49" fontId="18" fillId="0" borderId="0" xfId="0" applyNumberFormat="1" applyFont="1" applyAlignment="1">
      <alignment horizontal="left" vertical="top"/>
    </xf>
    <xf numFmtId="49" fontId="16" fillId="0" borderId="0" xfId="0" applyNumberFormat="1" applyFont="1" applyAlignment="1">
      <alignment horizontal="left"/>
    </xf>
    <xf numFmtId="0" fontId="19" fillId="0" borderId="0" xfId="0" applyFont="1" applyAlignment="1">
      <alignment wrapText="1"/>
    </xf>
    <xf numFmtId="2" fontId="16" fillId="0" borderId="0" xfId="0" applyNumberFormat="1" applyFont="1" applyAlignment="1">
      <alignment horizontal="right"/>
    </xf>
    <xf numFmtId="165" fontId="16" fillId="0" borderId="0" xfId="0" applyNumberFormat="1" applyFont="1" applyProtection="1">
      <protection locked="0"/>
    </xf>
    <xf numFmtId="165" fontId="16" fillId="0" borderId="0" xfId="0" applyNumberFormat="1" applyFont="1"/>
    <xf numFmtId="0" fontId="16" fillId="0" borderId="0" xfId="0" applyFont="1" applyAlignment="1">
      <alignment horizontal="left"/>
    </xf>
    <xf numFmtId="49" fontId="16" fillId="0" borderId="0" xfId="0" applyNumberFormat="1" applyFont="1" applyAlignment="1">
      <alignment wrapText="1"/>
    </xf>
    <xf numFmtId="0" fontId="16" fillId="0" borderId="0" xfId="0" applyFont="1" applyAlignment="1">
      <alignment horizontal="left" wrapText="1"/>
    </xf>
    <xf numFmtId="165" fontId="16" fillId="0" borderId="0" xfId="0" applyNumberFormat="1" applyFont="1" applyAlignment="1">
      <alignment horizontal="left" wrapText="1"/>
    </xf>
    <xf numFmtId="49" fontId="16" fillId="0" borderId="3" xfId="0" applyNumberFormat="1" applyFont="1" applyBorder="1" applyAlignment="1">
      <alignment vertical="top"/>
    </xf>
    <xf numFmtId="0" fontId="17" fillId="0" borderId="3" xfId="0" applyFont="1" applyBorder="1" applyAlignment="1">
      <alignment horizontal="left"/>
    </xf>
    <xf numFmtId="0" fontId="16" fillId="0" borderId="3" xfId="0" applyFont="1" applyBorder="1" applyAlignment="1">
      <alignment horizontal="center"/>
    </xf>
    <xf numFmtId="0" fontId="16" fillId="0" borderId="3" xfId="0" applyFont="1" applyBorder="1" applyAlignment="1">
      <alignment horizontal="right"/>
    </xf>
    <xf numFmtId="165" fontId="16" fillId="0" borderId="3" xfId="0" applyNumberFormat="1" applyFont="1" applyBorder="1" applyAlignment="1">
      <alignment horizontal="right"/>
    </xf>
    <xf numFmtId="165" fontId="17" fillId="0" borderId="3" xfId="0" applyNumberFormat="1" applyFont="1" applyBorder="1" applyAlignment="1" applyProtection="1">
      <alignment horizontal="right"/>
      <protection locked="0"/>
    </xf>
    <xf numFmtId="0" fontId="17" fillId="0" borderId="0" xfId="0" applyFont="1" applyAlignment="1">
      <alignment horizontal="left"/>
    </xf>
    <xf numFmtId="49" fontId="17" fillId="0" borderId="0" xfId="0" applyNumberFormat="1" applyFont="1" applyAlignment="1">
      <alignment wrapText="1"/>
    </xf>
    <xf numFmtId="0" fontId="16" fillId="0" borderId="0" xfId="0" applyFont="1" applyAlignment="1">
      <alignment wrapText="1"/>
    </xf>
    <xf numFmtId="49" fontId="16" fillId="0" borderId="0" xfId="0" applyNumberFormat="1" applyFont="1" applyAlignment="1">
      <alignment horizontal="left" wrapText="1"/>
    </xf>
    <xf numFmtId="0" fontId="19" fillId="0" borderId="0" xfId="0" applyFont="1"/>
    <xf numFmtId="0" fontId="19" fillId="0" borderId="0" xfId="0" applyFont="1" applyAlignment="1">
      <alignment horizontal="left" wrapText="1"/>
    </xf>
    <xf numFmtId="0" fontId="19" fillId="0" borderId="0" xfId="0" applyFont="1" applyAlignment="1">
      <alignment horizontal="left" vertical="top" wrapText="1"/>
    </xf>
    <xf numFmtId="49" fontId="17" fillId="0" borderId="3" xfId="0" applyNumberFormat="1" applyFont="1" applyBorder="1" applyAlignment="1">
      <alignment vertical="top"/>
    </xf>
    <xf numFmtId="0" fontId="17" fillId="0" borderId="3" xfId="0" applyFont="1" applyBorder="1" applyAlignment="1">
      <alignment horizontal="center"/>
    </xf>
    <xf numFmtId="0" fontId="17" fillId="0" borderId="3" xfId="0" applyFont="1" applyBorder="1" applyAlignment="1">
      <alignment horizontal="right"/>
    </xf>
    <xf numFmtId="165" fontId="17" fillId="0" borderId="3" xfId="0" applyNumberFormat="1" applyFont="1" applyBorder="1" applyAlignment="1">
      <alignment horizontal="right"/>
    </xf>
    <xf numFmtId="0" fontId="19" fillId="0" borderId="0" xfId="0" applyFont="1" applyAlignment="1">
      <alignment horizontal="center"/>
    </xf>
    <xf numFmtId="0" fontId="21" fillId="0" borderId="0" xfId="0" applyFont="1"/>
    <xf numFmtId="0" fontId="19" fillId="0" borderId="0" xfId="0" applyFont="1" applyAlignment="1">
      <alignment vertical="top" wrapText="1"/>
    </xf>
    <xf numFmtId="0" fontId="22" fillId="0" borderId="0" xfId="0" applyFont="1"/>
    <xf numFmtId="4" fontId="26" fillId="0" borderId="0" xfId="0" applyNumberFormat="1" applyFont="1" applyProtection="1">
      <protection locked="0"/>
    </xf>
    <xf numFmtId="3" fontId="26" fillId="0" borderId="0" xfId="0" applyNumberFormat="1" applyFont="1"/>
    <xf numFmtId="0" fontId="27" fillId="2" borderId="5" xfId="0" applyFont="1" applyFill="1" applyBorder="1" applyAlignment="1">
      <alignment horizontal="center" vertical="top" wrapText="1"/>
    </xf>
    <xf numFmtId="3" fontId="27" fillId="2" borderId="5" xfId="0" applyNumberFormat="1" applyFont="1" applyFill="1" applyBorder="1" applyAlignment="1">
      <alignment horizontal="center" vertical="top" wrapText="1"/>
    </xf>
    <xf numFmtId="4" fontId="27" fillId="2" borderId="5" xfId="0" applyNumberFormat="1" applyFont="1" applyFill="1" applyBorder="1" applyAlignment="1" applyProtection="1">
      <alignment horizontal="center" vertical="top" wrapText="1"/>
      <protection locked="0"/>
    </xf>
    <xf numFmtId="0" fontId="28" fillId="0" borderId="0" xfId="0" applyFont="1" applyAlignment="1">
      <alignment horizontal="center" vertical="top"/>
    </xf>
    <xf numFmtId="0" fontId="28" fillId="0" borderId="0" xfId="0" applyFont="1" applyAlignment="1">
      <alignment wrapText="1"/>
    </xf>
    <xf numFmtId="0" fontId="26" fillId="0" borderId="0" xfId="0" applyFont="1"/>
    <xf numFmtId="49" fontId="26" fillId="0" borderId="5" xfId="0" applyNumberFormat="1" applyFont="1" applyBorder="1" applyAlignment="1">
      <alignment horizontal="center" vertical="top"/>
    </xf>
    <xf numFmtId="0" fontId="26" fillId="3" borderId="5" xfId="0" applyFont="1" applyFill="1" applyBorder="1" applyAlignment="1">
      <alignment horizontal="justify" vertical="top" wrapText="1"/>
    </xf>
    <xf numFmtId="0" fontId="26" fillId="0" borderId="5" xfId="0" applyFont="1" applyBorder="1" applyAlignment="1">
      <alignment horizontal="center"/>
    </xf>
    <xf numFmtId="2" fontId="26" fillId="0" borderId="5" xfId="0" applyNumberFormat="1" applyFont="1" applyBorder="1"/>
    <xf numFmtId="4" fontId="26" fillId="0" borderId="5" xfId="0" applyNumberFormat="1" applyFont="1" applyBorder="1" applyProtection="1">
      <protection locked="0"/>
    </xf>
    <xf numFmtId="4" fontId="26" fillId="0" borderId="5" xfId="0" applyNumberFormat="1" applyFont="1" applyBorder="1"/>
    <xf numFmtId="1" fontId="26" fillId="0" borderId="5" xfId="0" applyNumberFormat="1" applyFont="1" applyBorder="1" applyAlignment="1">
      <alignment horizontal="right"/>
    </xf>
    <xf numFmtId="0" fontId="26" fillId="3" borderId="5" xfId="0" applyFont="1" applyFill="1" applyBorder="1" applyAlignment="1">
      <alignment horizontal="justify" vertical="top"/>
    </xf>
    <xf numFmtId="2" fontId="24" fillId="0" borderId="5" xfId="0" applyNumberFormat="1" applyFont="1" applyBorder="1"/>
    <xf numFmtId="0" fontId="28" fillId="2" borderId="6" xfId="0" applyFont="1" applyFill="1" applyBorder="1" applyAlignment="1">
      <alignment vertical="top"/>
    </xf>
    <xf numFmtId="0" fontId="28" fillId="2" borderId="7" xfId="0" applyFont="1" applyFill="1" applyBorder="1" applyAlignment="1">
      <alignment vertical="top" wrapText="1"/>
    </xf>
    <xf numFmtId="0" fontId="26" fillId="2" borderId="7" xfId="0" applyFont="1" applyFill="1" applyBorder="1" applyAlignment="1">
      <alignment horizontal="center"/>
    </xf>
    <xf numFmtId="3" fontId="26" fillId="2" borderId="7" xfId="0" applyNumberFormat="1" applyFont="1" applyFill="1" applyBorder="1"/>
    <xf numFmtId="4" fontId="26" fillId="2" borderId="8" xfId="0" applyNumberFormat="1" applyFont="1" applyFill="1" applyBorder="1" applyProtection="1">
      <protection locked="0"/>
    </xf>
    <xf numFmtId="4" fontId="28" fillId="2" borderId="8" xfId="0" applyNumberFormat="1" applyFont="1" applyFill="1" applyBorder="1"/>
    <xf numFmtId="0" fontId="28" fillId="0" borderId="0" xfId="0" applyFont="1" applyAlignment="1">
      <alignment vertical="top"/>
    </xf>
    <xf numFmtId="0" fontId="28" fillId="0" borderId="0" xfId="0" applyFont="1" applyAlignment="1">
      <alignment vertical="top" wrapText="1"/>
    </xf>
    <xf numFmtId="0" fontId="28" fillId="0" borderId="0" xfId="0" applyFont="1" applyAlignment="1">
      <alignment horizontal="center"/>
    </xf>
    <xf numFmtId="3" fontId="28" fillId="0" borderId="0" xfId="0" applyNumberFormat="1" applyFont="1"/>
    <xf numFmtId="4" fontId="26" fillId="0" borderId="0" xfId="3" applyNumberFormat="1" applyFont="1" applyBorder="1" applyProtection="1">
      <protection locked="0"/>
    </xf>
    <xf numFmtId="4" fontId="28" fillId="0" borderId="0" xfId="0" applyNumberFormat="1" applyFont="1"/>
    <xf numFmtId="0" fontId="26" fillId="0" borderId="0" xfId="0" applyFont="1" applyAlignment="1">
      <alignment vertical="top"/>
    </xf>
    <xf numFmtId="0" fontId="26" fillId="0" borderId="0" xfId="0" applyFont="1" applyAlignment="1">
      <alignment vertical="top" wrapText="1"/>
    </xf>
    <xf numFmtId="0" fontId="26" fillId="0" borderId="0" xfId="0" applyFont="1" applyAlignment="1">
      <alignment horizontal="center"/>
    </xf>
    <xf numFmtId="4" fontId="26" fillId="0" borderId="0" xfId="3" applyNumberFormat="1" applyFont="1" applyFill="1" applyBorder="1" applyProtection="1">
      <protection locked="0"/>
    </xf>
    <xf numFmtId="4" fontId="26" fillId="0" borderId="0" xfId="0" applyNumberFormat="1" applyFont="1"/>
    <xf numFmtId="2" fontId="26" fillId="0" borderId="5" xfId="0" applyNumberFormat="1" applyFont="1" applyBorder="1" applyAlignment="1">
      <alignment horizontal="right"/>
    </xf>
    <xf numFmtId="4" fontId="24" fillId="0" borderId="5" xfId="0" applyNumberFormat="1" applyFont="1" applyBorder="1"/>
    <xf numFmtId="0" fontId="26" fillId="3" borderId="5" xfId="0" applyFont="1" applyFill="1" applyBorder="1" applyAlignment="1">
      <alignment wrapText="1"/>
    </xf>
    <xf numFmtId="0" fontId="28" fillId="0" borderId="0" xfId="0" applyFont="1"/>
    <xf numFmtId="3" fontId="26" fillId="0" borderId="0" xfId="0" applyNumberFormat="1" applyFont="1" applyAlignment="1">
      <alignment horizontal="right"/>
    </xf>
    <xf numFmtId="4" fontId="24" fillId="0" borderId="0" xfId="0" applyNumberFormat="1" applyFont="1"/>
    <xf numFmtId="0" fontId="28" fillId="2" borderId="6" xfId="0" applyFont="1" applyFill="1" applyBorder="1" applyAlignment="1">
      <alignment horizontal="center" vertical="top"/>
    </xf>
    <xf numFmtId="3" fontId="26" fillId="2" borderId="7" xfId="0" applyNumberFormat="1" applyFont="1" applyFill="1" applyBorder="1" applyAlignment="1">
      <alignment horizontal="right"/>
    </xf>
    <xf numFmtId="4" fontId="26" fillId="2" borderId="7" xfId="0" applyNumberFormat="1" applyFont="1" applyFill="1" applyBorder="1" applyProtection="1">
      <protection locked="0"/>
    </xf>
    <xf numFmtId="4" fontId="25" fillId="2" borderId="8" xfId="0" applyNumberFormat="1" applyFont="1" applyFill="1" applyBorder="1"/>
    <xf numFmtId="4" fontId="25" fillId="0" borderId="0" xfId="0" applyNumberFormat="1" applyFont="1"/>
    <xf numFmtId="0" fontId="24" fillId="0" borderId="5" xfId="0" applyFont="1" applyBorder="1" applyAlignment="1">
      <alignment horizontal="center"/>
    </xf>
    <xf numFmtId="43" fontId="24" fillId="0" borderId="5" xfId="1" applyFont="1" applyFill="1" applyBorder="1"/>
    <xf numFmtId="3" fontId="24" fillId="0" borderId="0" xfId="0" applyNumberFormat="1" applyFont="1" applyAlignment="1">
      <alignment horizontal="right"/>
    </xf>
    <xf numFmtId="0" fontId="26" fillId="0" borderId="0" xfId="0" applyFont="1" applyAlignment="1">
      <alignment horizontal="center" vertical="top"/>
    </xf>
    <xf numFmtId="0" fontId="26" fillId="3" borderId="5" xfId="4" applyFont="1" applyFill="1" applyBorder="1" applyAlignment="1">
      <alignment horizontal="justify" vertical="top" wrapText="1"/>
    </xf>
    <xf numFmtId="0" fontId="26" fillId="0" borderId="5" xfId="4" applyFont="1" applyBorder="1" applyAlignment="1">
      <alignment horizontal="center"/>
    </xf>
    <xf numFmtId="2" fontId="26" fillId="0" borderId="5" xfId="4" applyNumberFormat="1" applyFont="1" applyBorder="1" applyAlignment="1">
      <alignment horizontal="right"/>
    </xf>
    <xf numFmtId="4" fontId="26" fillId="0" borderId="5" xfId="4" applyNumberFormat="1" applyFont="1" applyBorder="1" applyProtection="1">
      <protection locked="0"/>
    </xf>
    <xf numFmtId="4" fontId="24" fillId="0" borderId="5" xfId="4" applyNumberFormat="1" applyFont="1" applyBorder="1"/>
    <xf numFmtId="0" fontId="26" fillId="3" borderId="5" xfId="0" applyFont="1" applyFill="1" applyBorder="1" applyAlignment="1">
      <alignment vertical="top" wrapText="1"/>
    </xf>
    <xf numFmtId="4" fontId="25" fillId="2" borderId="5" xfId="0" applyNumberFormat="1" applyFont="1" applyFill="1" applyBorder="1"/>
    <xf numFmtId="0" fontId="28" fillId="0" borderId="0" xfId="0" applyFont="1" applyAlignment="1">
      <alignment horizontal="center" vertical="top" wrapText="1"/>
    </xf>
    <xf numFmtId="0" fontId="26" fillId="0" borderId="5" xfId="0" applyFont="1" applyBorder="1" applyAlignment="1">
      <alignment horizontal="center" vertical="top" wrapText="1"/>
    </xf>
    <xf numFmtId="0" fontId="26" fillId="0" borderId="5" xfId="0" applyFont="1" applyBorder="1" applyAlignment="1">
      <alignment vertical="top" wrapText="1"/>
    </xf>
    <xf numFmtId="0" fontId="30" fillId="2" borderId="6" xfId="0" applyFont="1" applyFill="1" applyBorder="1" applyAlignment="1" applyProtection="1">
      <alignment horizontal="center"/>
      <protection locked="0"/>
    </xf>
    <xf numFmtId="0" fontId="31" fillId="2" borderId="7" xfId="0" applyFont="1" applyFill="1" applyBorder="1" applyAlignment="1" applyProtection="1">
      <alignment horizontal="center"/>
      <protection locked="0"/>
    </xf>
    <xf numFmtId="4" fontId="31" fillId="2" borderId="7" xfId="0" applyNumberFormat="1" applyFont="1" applyFill="1" applyBorder="1" applyAlignment="1" applyProtection="1">
      <alignment horizontal="right"/>
      <protection locked="0"/>
    </xf>
    <xf numFmtId="4" fontId="31" fillId="2" borderId="8" xfId="0" applyNumberFormat="1" applyFont="1" applyFill="1" applyBorder="1"/>
    <xf numFmtId="0" fontId="22" fillId="2" borderId="0" xfId="0" applyFont="1" applyFill="1" applyAlignment="1">
      <alignment horizontal="right"/>
    </xf>
    <xf numFmtId="0" fontId="32" fillId="2" borderId="0" xfId="0" applyFont="1" applyFill="1" applyAlignment="1">
      <alignment horizontal="left"/>
    </xf>
    <xf numFmtId="0" fontId="22" fillId="2" borderId="0" xfId="0" applyFont="1" applyFill="1"/>
    <xf numFmtId="0" fontId="22" fillId="0" borderId="0" xfId="0" applyFont="1" applyAlignment="1">
      <alignment horizontal="right"/>
    </xf>
    <xf numFmtId="0" fontId="22" fillId="0" borderId="0" xfId="0" applyFont="1" applyAlignment="1">
      <alignment horizontal="left"/>
    </xf>
    <xf numFmtId="0" fontId="22" fillId="0" borderId="5" xfId="0" applyFont="1" applyBorder="1" applyAlignment="1">
      <alignment horizontal="right"/>
    </xf>
    <xf numFmtId="0" fontId="22" fillId="0" borderId="5" xfId="0" applyFont="1" applyBorder="1" applyAlignment="1">
      <alignment horizontal="left"/>
    </xf>
    <xf numFmtId="166" fontId="22" fillId="0" borderId="5" xfId="0" applyNumberFormat="1" applyFont="1" applyBorder="1"/>
    <xf numFmtId="0" fontId="22" fillId="2" borderId="5" xfId="0" applyFont="1" applyFill="1" applyBorder="1" applyAlignment="1">
      <alignment horizontal="right"/>
    </xf>
    <xf numFmtId="0" fontId="22" fillId="2" borderId="5" xfId="0" applyFont="1" applyFill="1" applyBorder="1" applyAlignment="1">
      <alignment horizontal="left"/>
    </xf>
    <xf numFmtId="166" fontId="22" fillId="2" borderId="5" xfId="0" applyNumberFormat="1" applyFont="1" applyFill="1" applyBorder="1"/>
    <xf numFmtId="0" fontId="33" fillId="0" borderId="0" xfId="0" applyFont="1"/>
    <xf numFmtId="0" fontId="34" fillId="0" borderId="0" xfId="0" applyFont="1" applyAlignment="1">
      <alignment vertical="top" wrapText="1"/>
    </xf>
    <xf numFmtId="4" fontId="35" fillId="0" borderId="0" xfId="0" applyNumberFormat="1" applyFont="1" applyAlignment="1">
      <alignment horizontal="right"/>
    </xf>
    <xf numFmtId="4" fontId="17" fillId="0" borderId="0" xfId="0" applyNumberFormat="1" applyFont="1" applyAlignment="1">
      <alignment horizontal="right"/>
    </xf>
    <xf numFmtId="0" fontId="32" fillId="0" borderId="0" xfId="0" applyFont="1" applyAlignment="1">
      <alignment horizontal="left"/>
    </xf>
    <xf numFmtId="4" fontId="36" fillId="0" borderId="0" xfId="0" applyNumberFormat="1" applyFont="1" applyAlignment="1">
      <alignment horizontal="left"/>
    </xf>
    <xf numFmtId="0" fontId="32" fillId="0" borderId="0" xfId="0" applyFont="1"/>
    <xf numFmtId="4" fontId="16" fillId="0" borderId="0" xfId="0" applyNumberFormat="1" applyFont="1" applyAlignment="1">
      <alignment horizontal="right"/>
    </xf>
    <xf numFmtId="0" fontId="37" fillId="0" borderId="0" xfId="0" applyFont="1"/>
    <xf numFmtId="0" fontId="16" fillId="0" borderId="0" xfId="0" applyFont="1" applyAlignment="1">
      <alignment vertical="top"/>
    </xf>
    <xf numFmtId="0" fontId="38" fillId="4" borderId="9" xfId="0" applyFont="1" applyFill="1" applyBorder="1" applyAlignment="1">
      <alignment horizontal="center" vertical="top" wrapText="1"/>
    </xf>
    <xf numFmtId="4" fontId="38" fillId="4" borderId="9" xfId="0" applyNumberFormat="1" applyFont="1" applyFill="1" applyBorder="1" applyAlignment="1">
      <alignment horizontal="center" vertical="top" wrapText="1"/>
    </xf>
    <xf numFmtId="4" fontId="38" fillId="4" borderId="9" xfId="0" applyNumberFormat="1" applyFont="1" applyFill="1" applyBorder="1" applyAlignment="1">
      <alignment horizontal="center" vertical="top"/>
    </xf>
    <xf numFmtId="0" fontId="38" fillId="0" borderId="10" xfId="0" applyFont="1" applyBorder="1" applyAlignment="1">
      <alignment horizontal="center" vertical="top" wrapText="1"/>
    </xf>
    <xf numFmtId="4" fontId="38" fillId="0" borderId="10" xfId="0" applyNumberFormat="1" applyFont="1" applyBorder="1" applyAlignment="1">
      <alignment horizontal="center" vertical="top" wrapText="1"/>
    </xf>
    <xf numFmtId="4" fontId="38" fillId="0" borderId="10" xfId="0" applyNumberFormat="1" applyFont="1" applyBorder="1" applyAlignment="1">
      <alignment horizontal="center" vertical="top"/>
    </xf>
    <xf numFmtId="0" fontId="16" fillId="0" borderId="11" xfId="0" applyFont="1" applyBorder="1"/>
    <xf numFmtId="0" fontId="17" fillId="0" borderId="5" xfId="0" applyFont="1" applyBorder="1" applyAlignment="1">
      <alignment vertical="top"/>
    </xf>
    <xf numFmtId="0" fontId="16" fillId="0" borderId="5" xfId="0" applyFont="1" applyBorder="1" applyAlignment="1">
      <alignment horizontal="center"/>
    </xf>
    <xf numFmtId="4" fontId="16" fillId="0" borderId="5" xfId="0" applyNumberFormat="1" applyFont="1" applyBorder="1" applyAlignment="1">
      <alignment horizontal="right"/>
    </xf>
    <xf numFmtId="0" fontId="39" fillId="0" borderId="5" xfId="0" applyFont="1" applyBorder="1" applyAlignment="1">
      <alignment horizontal="left" vertical="top"/>
    </xf>
    <xf numFmtId="0" fontId="16" fillId="0" borderId="5" xfId="0" applyFont="1" applyBorder="1" applyAlignment="1">
      <alignment vertical="top" wrapText="1"/>
    </xf>
    <xf numFmtId="0" fontId="16" fillId="0" borderId="6" xfId="0" applyFont="1" applyBorder="1" applyAlignment="1">
      <alignment horizontal="center"/>
    </xf>
    <xf numFmtId="166" fontId="16" fillId="0" borderId="5" xfId="0" applyNumberFormat="1" applyFont="1" applyBorder="1" applyAlignment="1">
      <alignment horizontal="center"/>
    </xf>
    <xf numFmtId="166" fontId="16" fillId="0" borderId="8" xfId="0" applyNumberFormat="1" applyFont="1" applyBorder="1" applyAlignment="1">
      <alignment horizontal="center"/>
    </xf>
    <xf numFmtId="0" fontId="39" fillId="0" borderId="12" xfId="0" applyFont="1" applyBorder="1" applyAlignment="1">
      <alignment horizontal="left" vertical="top"/>
    </xf>
    <xf numFmtId="0" fontId="16" fillId="0" borderId="12" xfId="0" applyFont="1" applyBorder="1" applyAlignment="1">
      <alignment vertical="top" wrapText="1"/>
    </xf>
    <xf numFmtId="0" fontId="16" fillId="0" borderId="10" xfId="0" applyFont="1" applyBorder="1" applyAlignment="1">
      <alignment horizontal="center"/>
    </xf>
    <xf numFmtId="166" fontId="0" fillId="0" borderId="0" xfId="0" applyNumberFormat="1" applyAlignment="1">
      <alignment horizontal="center"/>
    </xf>
    <xf numFmtId="166" fontId="16" fillId="0" borderId="13" xfId="0" applyNumberFormat="1" applyFont="1" applyBorder="1" applyAlignment="1">
      <alignment horizontal="center"/>
    </xf>
    <xf numFmtId="0" fontId="39" fillId="0" borderId="14" xfId="0" applyFont="1" applyBorder="1" applyAlignment="1">
      <alignment horizontal="left" vertical="top"/>
    </xf>
    <xf numFmtId="166" fontId="0" fillId="0" borderId="5" xfId="0" applyNumberFormat="1" applyBorder="1" applyAlignment="1">
      <alignment horizontal="center"/>
    </xf>
    <xf numFmtId="0" fontId="40" fillId="0" borderId="5" xfId="0" applyFont="1" applyBorder="1" applyAlignment="1">
      <alignment horizontal="left" vertical="top"/>
    </xf>
    <xf numFmtId="0" fontId="31" fillId="0" borderId="5" xfId="0" applyFont="1" applyBorder="1" applyAlignment="1">
      <alignment horizontal="center"/>
    </xf>
    <xf numFmtId="166" fontId="31" fillId="0" borderId="5" xfId="1" applyNumberFormat="1" applyFont="1" applyFill="1" applyBorder="1" applyAlignment="1">
      <alignment horizontal="center"/>
    </xf>
    <xf numFmtId="0" fontId="39" fillId="0" borderId="0" xfId="0" applyFont="1" applyAlignment="1">
      <alignment horizontal="left" vertical="top"/>
    </xf>
    <xf numFmtId="0" fontId="16" fillId="0" borderId="0" xfId="0" applyFont="1" applyAlignment="1">
      <alignment vertical="top" wrapText="1"/>
    </xf>
    <xf numFmtId="4" fontId="31" fillId="0" borderId="0" xfId="2" applyNumberFormat="1" applyFont="1" applyFill="1" applyBorder="1" applyAlignment="1">
      <alignment horizontal="center" wrapText="1"/>
    </xf>
    <xf numFmtId="166" fontId="17" fillId="0" borderId="0" xfId="0" applyNumberFormat="1" applyFont="1" applyAlignment="1">
      <alignment horizontal="center"/>
    </xf>
    <xf numFmtId="0" fontId="17" fillId="0" borderId="5" xfId="0" applyFont="1" applyBorder="1" applyAlignment="1">
      <alignment vertical="top" wrapText="1"/>
    </xf>
    <xf numFmtId="4" fontId="16" fillId="0" borderId="5" xfId="0" applyNumberFormat="1" applyFont="1" applyBorder="1" applyAlignment="1">
      <alignment horizontal="center"/>
    </xf>
    <xf numFmtId="0" fontId="16" fillId="0" borderId="5" xfId="0" applyFont="1" applyBorder="1" applyAlignment="1">
      <alignment horizontal="left" vertical="top" wrapText="1"/>
    </xf>
    <xf numFmtId="0" fontId="16" fillId="0" borderId="8" xfId="0" applyFont="1" applyBorder="1" applyAlignment="1">
      <alignment horizontal="center"/>
    </xf>
    <xf numFmtId="166" fontId="31" fillId="0" borderId="5" xfId="2" applyNumberFormat="1" applyFont="1" applyFill="1" applyBorder="1" applyAlignment="1">
      <alignment horizontal="center" wrapText="1"/>
    </xf>
    <xf numFmtId="166" fontId="17" fillId="0" borderId="5" xfId="0" applyNumberFormat="1" applyFont="1" applyBorder="1" applyAlignment="1">
      <alignment horizontal="center"/>
    </xf>
    <xf numFmtId="166" fontId="16" fillId="0" borderId="5" xfId="1" applyNumberFormat="1" applyFont="1" applyFill="1" applyBorder="1" applyAlignment="1">
      <alignment horizontal="center"/>
    </xf>
    <xf numFmtId="166" fontId="16" fillId="0" borderId="0" xfId="0" applyNumberFormat="1" applyFont="1" applyAlignment="1">
      <alignment horizontal="center" vertical="top"/>
    </xf>
    <xf numFmtId="166" fontId="17" fillId="0" borderId="0" xfId="0" applyNumberFormat="1" applyFont="1" applyAlignment="1">
      <alignment horizontal="center" vertical="top"/>
    </xf>
    <xf numFmtId="166" fontId="16" fillId="0" borderId="0" xfId="0" applyNumberFormat="1" applyFont="1" applyAlignment="1">
      <alignment horizontal="center"/>
    </xf>
    <xf numFmtId="4" fontId="0" fillId="0" borderId="0" xfId="0" applyNumberFormat="1" applyAlignment="1">
      <alignment horizontal="right"/>
    </xf>
    <xf numFmtId="0" fontId="39" fillId="0" borderId="4" xfId="0" applyFont="1" applyBorder="1" applyAlignment="1">
      <alignment horizontal="left" vertical="top"/>
    </xf>
    <xf numFmtId="165" fontId="16" fillId="0" borderId="5" xfId="0" applyNumberFormat="1" applyFont="1" applyBorder="1" applyAlignment="1">
      <alignment horizontal="center"/>
    </xf>
    <xf numFmtId="0" fontId="16" fillId="5" borderId="5" xfId="0" applyFont="1" applyFill="1" applyBorder="1" applyAlignment="1">
      <alignment vertical="top" wrapText="1"/>
    </xf>
    <xf numFmtId="0" fontId="39" fillId="5" borderId="5" xfId="0" applyFont="1" applyFill="1" applyBorder="1" applyAlignment="1">
      <alignment horizontal="left" vertical="top"/>
    </xf>
    <xf numFmtId="0" fontId="16" fillId="5" borderId="5" xfId="0" applyFont="1" applyFill="1" applyBorder="1" applyAlignment="1">
      <alignment horizontal="center"/>
    </xf>
    <xf numFmtId="166" fontId="16" fillId="5" borderId="5" xfId="1" applyNumberFormat="1" applyFont="1" applyFill="1" applyBorder="1" applyAlignment="1">
      <alignment horizontal="center"/>
    </xf>
    <xf numFmtId="0" fontId="39" fillId="0" borderId="0" xfId="0" applyFont="1"/>
    <xf numFmtId="165" fontId="16" fillId="0" borderId="0" xfId="0" applyNumberFormat="1" applyFont="1" applyAlignment="1">
      <alignment horizontal="center"/>
    </xf>
    <xf numFmtId="0" fontId="17" fillId="0" borderId="0" xfId="0" applyFont="1" applyAlignment="1">
      <alignment vertical="top" wrapText="1"/>
    </xf>
    <xf numFmtId="0" fontId="18" fillId="0" borderId="4" xfId="0" applyFont="1" applyBorder="1" applyAlignment="1">
      <alignment vertical="top" wrapText="1"/>
    </xf>
    <xf numFmtId="0" fontId="16" fillId="0" borderId="4" xfId="0" applyFont="1" applyBorder="1" applyAlignment="1">
      <alignment horizontal="center"/>
    </xf>
    <xf numFmtId="166" fontId="16" fillId="0" borderId="4" xfId="0" applyNumberFormat="1" applyFont="1" applyBorder="1" applyAlignment="1">
      <alignment horizontal="center"/>
    </xf>
    <xf numFmtId="166" fontId="17" fillId="0" borderId="4" xfId="0" applyNumberFormat="1" applyFont="1" applyBorder="1" applyAlignment="1">
      <alignment horizontal="center"/>
    </xf>
    <xf numFmtId="0" fontId="34" fillId="0" borderId="0" xfId="0" applyFont="1"/>
    <xf numFmtId="0" fontId="34" fillId="0" borderId="4" xfId="0" applyFont="1" applyBorder="1" applyAlignment="1">
      <alignment vertical="top" wrapText="1"/>
    </xf>
    <xf numFmtId="0" fontId="34" fillId="0" borderId="0" xfId="0" applyFont="1" applyAlignment="1">
      <alignment horizontal="left"/>
    </xf>
    <xf numFmtId="0" fontId="34" fillId="0" borderId="4" xfId="0" applyFont="1" applyBorder="1" applyAlignment="1">
      <alignment horizontal="left"/>
    </xf>
    <xf numFmtId="0" fontId="35" fillId="0" borderId="4" xfId="0" applyFont="1" applyBorder="1" applyAlignment="1">
      <alignment horizontal="center"/>
    </xf>
    <xf numFmtId="166" fontId="35" fillId="0" borderId="4" xfId="0" applyNumberFormat="1" applyFont="1" applyBorder="1" applyAlignment="1">
      <alignment horizontal="center"/>
    </xf>
    <xf numFmtId="166" fontId="35" fillId="0" borderId="0" xfId="0" applyNumberFormat="1" applyFont="1" applyAlignment="1">
      <alignment horizontal="center"/>
    </xf>
    <xf numFmtId="49" fontId="16" fillId="0" borderId="0" xfId="5" applyNumberFormat="1" applyFont="1" applyAlignment="1">
      <alignment vertical="top"/>
    </xf>
    <xf numFmtId="49" fontId="41" fillId="0" borderId="0" xfId="0" applyNumberFormat="1" applyFont="1" applyAlignment="1">
      <alignment horizontal="right" vertical="top"/>
    </xf>
    <xf numFmtId="49" fontId="17" fillId="0" borderId="0" xfId="0" applyNumberFormat="1" applyFont="1" applyAlignment="1">
      <alignment horizontal="left" vertical="top"/>
    </xf>
    <xf numFmtId="49" fontId="16" fillId="0" borderId="2" xfId="0" applyNumberFormat="1" applyFont="1" applyBorder="1" applyAlignment="1">
      <alignment vertical="top"/>
    </xf>
    <xf numFmtId="49" fontId="16" fillId="0" borderId="2" xfId="0" applyNumberFormat="1" applyFont="1" applyBorder="1"/>
    <xf numFmtId="0" fontId="16" fillId="0" borderId="2" xfId="0" applyFont="1" applyBorder="1" applyAlignment="1">
      <alignment horizontal="center"/>
    </xf>
    <xf numFmtId="0" fontId="16" fillId="0" borderId="2" xfId="0" applyFont="1" applyBorder="1" applyAlignment="1">
      <alignment horizontal="right"/>
    </xf>
    <xf numFmtId="165" fontId="16" fillId="0" borderId="2" xfId="0" applyNumberFormat="1" applyFont="1" applyBorder="1" applyAlignment="1" applyProtection="1">
      <alignment horizontal="right"/>
      <protection locked="0"/>
    </xf>
    <xf numFmtId="0" fontId="17" fillId="0" borderId="0" xfId="0" applyFont="1"/>
    <xf numFmtId="49" fontId="0" fillId="0" borderId="5" xfId="0" applyNumberFormat="1" applyBorder="1"/>
    <xf numFmtId="166" fontId="0" fillId="0" borderId="0" xfId="0" applyNumberFormat="1"/>
    <xf numFmtId="166" fontId="0" fillId="0" borderId="5" xfId="0" applyNumberFormat="1" applyBorder="1"/>
    <xf numFmtId="166" fontId="2" fillId="0" borderId="0" xfId="0" applyNumberFormat="1" applyFont="1"/>
    <xf numFmtId="0" fontId="34" fillId="0" borderId="0" xfId="0" applyFont="1" applyAlignment="1">
      <alignment horizontal="left" vertical="top" wrapText="1"/>
    </xf>
    <xf numFmtId="0" fontId="18" fillId="0" borderId="0" xfId="0" applyFont="1" applyAlignment="1">
      <alignment horizontal="left" wrapText="1"/>
    </xf>
  </cellXfs>
  <cellStyles count="6">
    <cellStyle name="Navadno" xfId="0" builtinId="0"/>
    <cellStyle name="Normal 2" xfId="5"/>
    <cellStyle name="Normal 3" xfId="4"/>
    <cellStyle name="Odstotek" xfId="3" builtinId="5"/>
    <cellStyle name="Valuta" xfId="2" builtinId="4"/>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0"/>
  <sheetViews>
    <sheetView tabSelected="1" view="pageBreakPreview" topLeftCell="C1" zoomScaleNormal="100" zoomScaleSheetLayoutView="100" workbookViewId="0">
      <selection activeCell="I15" sqref="I15"/>
    </sheetView>
  </sheetViews>
  <sheetFormatPr defaultRowHeight="15"/>
  <cols>
    <col min="1" max="1" width="1.7109375" customWidth="1"/>
    <col min="2" max="2" width="5.85546875" style="1" customWidth="1"/>
    <col min="3" max="3" width="44.5703125" style="1" customWidth="1"/>
    <col min="4" max="4" width="13.5703125" style="278" customWidth="1"/>
    <col min="5" max="5" width="15" style="278" customWidth="1"/>
    <col min="6" max="6" width="17.5703125" style="278" customWidth="1"/>
    <col min="7" max="7" width="6.42578125" style="278" customWidth="1"/>
  </cols>
  <sheetData>
    <row r="2" spans="2:6">
      <c r="C2" s="2" t="s">
        <v>391</v>
      </c>
    </row>
    <row r="4" spans="2:6">
      <c r="C4" s="2" t="s">
        <v>0</v>
      </c>
    </row>
    <row r="5" spans="2:6">
      <c r="C5" s="2"/>
    </row>
    <row r="6" spans="2:6">
      <c r="C6" s="2"/>
      <c r="D6" s="226" t="s">
        <v>386</v>
      </c>
      <c r="E6" s="226" t="s">
        <v>387</v>
      </c>
      <c r="F6" s="226" t="s">
        <v>388</v>
      </c>
    </row>
    <row r="8" spans="2:6">
      <c r="B8" s="277" t="s">
        <v>1</v>
      </c>
      <c r="C8" s="277" t="s">
        <v>2</v>
      </c>
      <c r="D8" s="279">
        <f>Vodovod!G21</f>
        <v>0</v>
      </c>
      <c r="E8" s="279">
        <f>D8*0.22</f>
        <v>0</v>
      </c>
      <c r="F8" s="279">
        <f>D8*1.22</f>
        <v>0</v>
      </c>
    </row>
    <row r="9" spans="2:6">
      <c r="B9" s="277"/>
      <c r="C9" s="277"/>
      <c r="D9" s="279"/>
      <c r="E9" s="279"/>
      <c r="F9" s="279"/>
    </row>
    <row r="10" spans="2:6">
      <c r="B10" s="277" t="s">
        <v>3</v>
      </c>
      <c r="C10" s="277" t="s">
        <v>4</v>
      </c>
      <c r="D10" s="279">
        <f>'Fekalna kanalizacija'!F38</f>
        <v>0</v>
      </c>
      <c r="E10" s="279">
        <f>D10*0.22</f>
        <v>0</v>
      </c>
      <c r="F10" s="279">
        <f>D10*1.22</f>
        <v>0</v>
      </c>
    </row>
    <row r="11" spans="2:6">
      <c r="B11" s="277"/>
      <c r="C11" s="277"/>
      <c r="D11" s="279"/>
      <c r="E11" s="279"/>
      <c r="F11" s="279"/>
    </row>
    <row r="12" spans="2:6">
      <c r="B12" s="277" t="s">
        <v>5</v>
      </c>
      <c r="C12" s="277" t="s">
        <v>390</v>
      </c>
      <c r="D12" s="279">
        <f>Cesta!C11</f>
        <v>0</v>
      </c>
      <c r="E12" s="279">
        <f>D12*0.22</f>
        <v>0</v>
      </c>
      <c r="F12" s="279">
        <f>D12*1.22</f>
        <v>0</v>
      </c>
    </row>
    <row r="13" spans="2:6">
      <c r="B13" s="277"/>
      <c r="C13" s="277"/>
      <c r="D13" s="279"/>
      <c r="E13" s="279"/>
      <c r="F13" s="279"/>
    </row>
    <row r="14" spans="2:6">
      <c r="B14" s="277" t="s">
        <v>7</v>
      </c>
      <c r="C14" s="277" t="s">
        <v>389</v>
      </c>
      <c r="D14" s="279">
        <f>'MK-cesta'!F36+'MK-cesta'!F149</f>
        <v>0</v>
      </c>
      <c r="E14" s="279">
        <f>D14*0.22</f>
        <v>0</v>
      </c>
      <c r="F14" s="279">
        <f>D14*1.22</f>
        <v>0</v>
      </c>
    </row>
    <row r="15" spans="2:6">
      <c r="B15" s="277"/>
      <c r="C15" s="277"/>
      <c r="D15" s="279"/>
      <c r="E15" s="279"/>
      <c r="F15" s="279"/>
    </row>
    <row r="16" spans="2:6">
      <c r="B16" s="277" t="s">
        <v>7</v>
      </c>
      <c r="C16" s="277" t="s">
        <v>6</v>
      </c>
      <c r="D16" s="279">
        <f>'Javna razsvetljava'!F117</f>
        <v>0</v>
      </c>
      <c r="E16" s="279">
        <f>D16*0.22</f>
        <v>0</v>
      </c>
      <c r="F16" s="279">
        <f>D16*1.22</f>
        <v>0</v>
      </c>
    </row>
    <row r="17" spans="3:6">
      <c r="F17" s="280">
        <f>SUM(F8:F16)</f>
        <v>0</v>
      </c>
    </row>
    <row r="20" spans="3:6">
      <c r="C20" s="2"/>
      <c r="D20" s="280"/>
      <c r="E20" s="280"/>
      <c r="F20" s="280"/>
    </row>
  </sheetData>
  <pageMargins left="0.7" right="0.7" top="0.75" bottom="0.75" header="0.3" footer="0.3"/>
  <pageSetup paperSize="8"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80"/>
  <sheetViews>
    <sheetView workbookViewId="0">
      <selection activeCell="G21" sqref="G21"/>
    </sheetView>
  </sheetViews>
  <sheetFormatPr defaultRowHeight="15"/>
  <cols>
    <col min="1" max="1" width="9.85546875" customWidth="1"/>
    <col min="2" max="2" width="6" customWidth="1"/>
    <col min="3" max="3" width="29.85546875" customWidth="1"/>
    <col min="4" max="4" width="5.7109375" customWidth="1"/>
    <col min="5" max="5" width="8.7109375" customWidth="1"/>
    <col min="7" max="7" width="11.85546875" customWidth="1"/>
  </cols>
  <sheetData>
    <row r="3" spans="1:7" ht="15.75" thickBot="1">
      <c r="A3" s="3"/>
      <c r="B3" s="4" t="s">
        <v>0</v>
      </c>
      <c r="C3" s="5"/>
      <c r="D3" s="6"/>
      <c r="E3" s="7"/>
      <c r="F3" s="8"/>
      <c r="G3" s="9"/>
    </row>
    <row r="4" spans="1:7">
      <c r="A4" s="10"/>
      <c r="B4" s="11"/>
      <c r="C4" s="12"/>
      <c r="D4" s="13"/>
      <c r="E4" s="14"/>
      <c r="F4" s="15"/>
      <c r="G4" s="16"/>
    </row>
    <row r="5" spans="1:7">
      <c r="A5" s="10"/>
      <c r="B5" s="11"/>
      <c r="C5" s="12"/>
      <c r="D5" s="13"/>
      <c r="E5" s="14"/>
      <c r="F5" s="15"/>
      <c r="G5" s="16"/>
    </row>
    <row r="6" spans="1:7">
      <c r="A6" s="10"/>
      <c r="B6" s="11"/>
      <c r="C6" s="12"/>
      <c r="D6" s="13"/>
      <c r="E6" s="14"/>
      <c r="F6" s="15"/>
      <c r="G6" s="16"/>
    </row>
    <row r="7" spans="1:7">
      <c r="A7" s="10"/>
      <c r="B7" s="11">
        <v>1</v>
      </c>
      <c r="C7" s="17" t="s">
        <v>8</v>
      </c>
      <c r="D7" s="18"/>
      <c r="E7" s="19"/>
      <c r="F7" s="20" t="s">
        <v>9</v>
      </c>
      <c r="G7" s="16">
        <f>G36</f>
        <v>0</v>
      </c>
    </row>
    <row r="8" spans="1:7">
      <c r="A8" s="10"/>
      <c r="B8" s="11"/>
      <c r="C8" s="17"/>
      <c r="D8" s="18"/>
      <c r="E8" s="19"/>
      <c r="F8" s="20"/>
      <c r="G8" s="16"/>
    </row>
    <row r="9" spans="1:7">
      <c r="A9" s="21"/>
      <c r="B9" s="22"/>
      <c r="C9" s="10"/>
      <c r="D9" s="13"/>
      <c r="E9" s="14"/>
      <c r="F9" s="15"/>
      <c r="G9" s="16"/>
    </row>
    <row r="10" spans="1:7">
      <c r="A10" s="10"/>
      <c r="B10" s="11">
        <v>2</v>
      </c>
      <c r="C10" s="17" t="s">
        <v>10</v>
      </c>
      <c r="D10" s="18"/>
      <c r="E10" s="19"/>
      <c r="F10" s="20" t="s">
        <v>9</v>
      </c>
      <c r="G10" s="16">
        <f>G84</f>
        <v>0</v>
      </c>
    </row>
    <row r="11" spans="1:7">
      <c r="A11" s="21"/>
      <c r="B11" s="22"/>
      <c r="C11" s="10"/>
      <c r="D11" s="13"/>
      <c r="E11" s="14"/>
      <c r="F11" s="15"/>
      <c r="G11" s="16"/>
    </row>
    <row r="12" spans="1:7">
      <c r="A12" s="21"/>
      <c r="B12" s="22"/>
      <c r="C12" s="17"/>
      <c r="D12" s="18"/>
      <c r="E12" s="19"/>
      <c r="F12" s="23"/>
      <c r="G12" s="16"/>
    </row>
    <row r="13" spans="1:7">
      <c r="A13" s="10"/>
      <c r="B13" s="11">
        <v>3</v>
      </c>
      <c r="C13" s="17" t="s">
        <v>11</v>
      </c>
      <c r="D13" s="18"/>
      <c r="E13" s="19"/>
      <c r="F13" s="20" t="s">
        <v>9</v>
      </c>
      <c r="G13" s="16">
        <f>G131</f>
        <v>0</v>
      </c>
    </row>
    <row r="14" spans="1:7">
      <c r="A14" s="10"/>
      <c r="B14" s="11"/>
      <c r="C14" s="10"/>
      <c r="D14" s="13"/>
      <c r="E14" s="14"/>
      <c r="F14" s="15"/>
      <c r="G14" s="16"/>
    </row>
    <row r="15" spans="1:7">
      <c r="A15" s="21"/>
      <c r="B15" s="22"/>
      <c r="C15" s="10"/>
      <c r="D15" s="13"/>
      <c r="E15" s="14"/>
      <c r="F15" s="15"/>
      <c r="G15" s="24"/>
    </row>
    <row r="16" spans="1:7">
      <c r="A16" s="10"/>
      <c r="B16" s="11">
        <v>4</v>
      </c>
      <c r="C16" s="17" t="s">
        <v>12</v>
      </c>
      <c r="D16" s="18"/>
      <c r="E16" s="19"/>
      <c r="F16" s="20" t="s">
        <v>9</v>
      </c>
      <c r="G16" s="16">
        <f>G180</f>
        <v>0</v>
      </c>
    </row>
    <row r="17" spans="1:7">
      <c r="A17" s="10"/>
      <c r="B17" s="11"/>
      <c r="C17" s="12"/>
      <c r="D17" s="13"/>
      <c r="E17" s="14"/>
      <c r="F17" s="15"/>
      <c r="G17" s="16"/>
    </row>
    <row r="18" spans="1:7">
      <c r="A18" s="10"/>
      <c r="B18" s="11"/>
      <c r="C18" s="12"/>
      <c r="D18" s="13"/>
      <c r="E18" s="14"/>
      <c r="F18" s="15"/>
      <c r="G18" s="16"/>
    </row>
    <row r="19" spans="1:7" ht="15.75" thickBot="1">
      <c r="A19" s="25"/>
      <c r="B19" s="26"/>
      <c r="C19" s="27"/>
      <c r="D19" s="28"/>
      <c r="E19" s="29"/>
      <c r="F19" s="30"/>
      <c r="G19" s="31"/>
    </row>
    <row r="20" spans="1:7" ht="15.75" thickTop="1">
      <c r="A20" s="10"/>
      <c r="B20" s="11"/>
      <c r="C20" s="12"/>
      <c r="D20" s="13"/>
      <c r="E20" s="14"/>
      <c r="F20" s="15"/>
      <c r="G20" s="16"/>
    </row>
    <row r="21" spans="1:7">
      <c r="A21" s="17"/>
      <c r="B21" s="11" t="s">
        <v>13</v>
      </c>
      <c r="C21" s="32"/>
      <c r="D21" s="18"/>
      <c r="E21" s="19"/>
      <c r="F21" s="20" t="s">
        <v>9</v>
      </c>
      <c r="G21" s="33">
        <f>SUM(G6:G17)</f>
        <v>0</v>
      </c>
    </row>
    <row r="22" spans="1:7" ht="15.75" thickBot="1">
      <c r="A22" s="34"/>
      <c r="B22" s="35"/>
      <c r="C22" s="34"/>
      <c r="D22" s="34"/>
      <c r="E22" s="34"/>
      <c r="F22" s="36"/>
      <c r="G22" s="37"/>
    </row>
    <row r="23" spans="1:7">
      <c r="A23" s="38"/>
      <c r="B23" s="39"/>
      <c r="C23" s="38"/>
      <c r="D23" s="38"/>
      <c r="E23" s="38"/>
      <c r="F23" s="40"/>
      <c r="G23" s="24"/>
    </row>
    <row r="24" spans="1:7">
      <c r="A24" s="38"/>
      <c r="B24" s="11" t="s">
        <v>14</v>
      </c>
      <c r="C24" s="41" t="s">
        <v>15</v>
      </c>
      <c r="D24" s="18"/>
      <c r="E24" s="42"/>
      <c r="F24" s="43"/>
      <c r="G24" s="44"/>
    </row>
    <row r="25" spans="1:7">
      <c r="A25" s="45"/>
      <c r="B25" s="46"/>
      <c r="C25" s="47"/>
      <c r="D25" s="48"/>
      <c r="E25" s="49"/>
      <c r="F25" s="50"/>
      <c r="G25" s="51"/>
    </row>
    <row r="26" spans="1:7" ht="36">
      <c r="A26" s="45"/>
      <c r="B26" s="46"/>
      <c r="C26" s="47" t="s">
        <v>16</v>
      </c>
      <c r="D26" s="48"/>
      <c r="E26" s="49"/>
      <c r="F26" s="50"/>
      <c r="G26" s="51"/>
    </row>
    <row r="27" spans="1:7">
      <c r="A27" s="45"/>
      <c r="B27" s="46"/>
      <c r="C27" s="47"/>
      <c r="D27" s="48"/>
      <c r="E27" s="49"/>
      <c r="F27" s="50"/>
      <c r="G27" s="51"/>
    </row>
    <row r="28" spans="1:7" ht="72">
      <c r="A28" s="45"/>
      <c r="B28" s="46">
        <v>1.01</v>
      </c>
      <c r="C28" s="47" t="s">
        <v>17</v>
      </c>
      <c r="D28" s="48" t="s">
        <v>18</v>
      </c>
      <c r="E28" s="49">
        <v>90</v>
      </c>
      <c r="F28" s="50"/>
      <c r="G28" s="51">
        <f>E28*F28</f>
        <v>0</v>
      </c>
    </row>
    <row r="29" spans="1:7">
      <c r="A29" s="52"/>
      <c r="B29" s="46"/>
      <c r="C29" s="53"/>
      <c r="D29" s="54"/>
      <c r="E29" s="55"/>
      <c r="F29" s="56"/>
      <c r="G29" s="57"/>
    </row>
    <row r="30" spans="1:7" ht="60">
      <c r="A30" s="58"/>
      <c r="B30" s="46">
        <v>1.02</v>
      </c>
      <c r="C30" s="47" t="s">
        <v>19</v>
      </c>
      <c r="D30" s="48" t="s">
        <v>20</v>
      </c>
      <c r="E30" s="49">
        <v>1</v>
      </c>
      <c r="F30" s="50"/>
      <c r="G30" s="51">
        <f>F30*E30</f>
        <v>0</v>
      </c>
    </row>
    <row r="31" spans="1:7">
      <c r="A31" s="45"/>
      <c r="B31" s="46"/>
      <c r="C31" s="47"/>
      <c r="D31" s="48"/>
      <c r="E31" s="49"/>
      <c r="F31" s="50"/>
      <c r="G31" s="51"/>
    </row>
    <row r="32" spans="1:7" ht="60">
      <c r="A32" s="45"/>
      <c r="B32" s="46">
        <v>1.03</v>
      </c>
      <c r="C32" s="47" t="s">
        <v>21</v>
      </c>
      <c r="D32" s="48" t="s">
        <v>20</v>
      </c>
      <c r="E32" s="49">
        <v>6</v>
      </c>
      <c r="F32" s="50"/>
      <c r="G32" s="51">
        <f>E32*F32</f>
        <v>0</v>
      </c>
    </row>
    <row r="33" spans="1:7">
      <c r="A33" s="45"/>
      <c r="B33" s="46"/>
      <c r="C33" s="47"/>
      <c r="D33" s="48"/>
      <c r="E33" s="49"/>
      <c r="F33" s="50"/>
      <c r="G33" s="59"/>
    </row>
    <row r="34" spans="1:7" ht="84">
      <c r="A34" s="45"/>
      <c r="B34" s="46">
        <v>1.04</v>
      </c>
      <c r="C34" s="47" t="s">
        <v>22</v>
      </c>
      <c r="D34" s="48"/>
      <c r="E34" s="14"/>
      <c r="F34" s="15"/>
      <c r="G34" s="51">
        <f>SUM(G24:G33)*0.1</f>
        <v>0</v>
      </c>
    </row>
    <row r="35" spans="1:7">
      <c r="A35" s="10"/>
      <c r="B35" s="46"/>
      <c r="C35" s="12"/>
      <c r="D35" s="13"/>
      <c r="E35" s="14"/>
      <c r="F35" s="15"/>
      <c r="G35" s="51"/>
    </row>
    <row r="36" spans="1:7">
      <c r="A36" s="17"/>
      <c r="B36" s="11"/>
      <c r="C36" s="32" t="s">
        <v>8</v>
      </c>
      <c r="D36" s="18"/>
      <c r="E36" s="19"/>
      <c r="F36" s="23" t="s">
        <v>23</v>
      </c>
      <c r="G36" s="33">
        <f>SUM(G24:G34)</f>
        <v>0</v>
      </c>
    </row>
    <row r="37" spans="1:7">
      <c r="A37" s="17"/>
      <c r="B37" s="60"/>
      <c r="C37" s="32"/>
      <c r="D37" s="18"/>
      <c r="E37" s="19"/>
      <c r="F37" s="23"/>
      <c r="G37" s="16"/>
    </row>
    <row r="38" spans="1:7">
      <c r="A38" s="17"/>
      <c r="B38" s="60"/>
      <c r="C38" s="32"/>
      <c r="D38" s="18"/>
      <c r="E38" s="19"/>
      <c r="F38" s="23"/>
      <c r="G38" s="16"/>
    </row>
    <row r="39" spans="1:7">
      <c r="A39" s="38"/>
      <c r="B39" s="11" t="s">
        <v>24</v>
      </c>
      <c r="C39" s="41" t="s">
        <v>25</v>
      </c>
      <c r="D39" s="18"/>
      <c r="E39" s="42"/>
      <c r="F39" s="43"/>
      <c r="G39" s="44"/>
    </row>
    <row r="40" spans="1:7">
      <c r="A40" s="38"/>
      <c r="B40" s="60"/>
      <c r="C40" s="41"/>
      <c r="D40" s="18"/>
      <c r="E40" s="42"/>
      <c r="F40" s="43"/>
      <c r="G40" s="44"/>
    </row>
    <row r="41" spans="1:7" ht="288">
      <c r="A41" s="38"/>
      <c r="B41" s="17"/>
      <c r="C41" s="47" t="s">
        <v>26</v>
      </c>
      <c r="D41" s="58"/>
      <c r="E41" s="42"/>
      <c r="F41" s="43"/>
      <c r="G41" s="43"/>
    </row>
    <row r="42" spans="1:7" ht="24">
      <c r="A42" s="38"/>
      <c r="B42" s="61"/>
      <c r="C42" s="47" t="s">
        <v>27</v>
      </c>
      <c r="D42" s="42"/>
      <c r="E42" s="43"/>
      <c r="F42" s="43"/>
      <c r="G42" s="59"/>
    </row>
    <row r="43" spans="1:7" ht="36">
      <c r="A43" s="38"/>
      <c r="B43" s="61"/>
      <c r="C43" s="47" t="s">
        <v>28</v>
      </c>
      <c r="D43" s="42"/>
      <c r="E43" s="43"/>
      <c r="F43" s="43"/>
      <c r="G43" s="59"/>
    </row>
    <row r="44" spans="1:7">
      <c r="A44" s="38"/>
      <c r="B44" s="46"/>
      <c r="C44" s="47"/>
      <c r="D44" s="58"/>
      <c r="E44" s="42"/>
      <c r="F44" s="43"/>
      <c r="G44" s="43"/>
    </row>
    <row r="45" spans="1:7" ht="48">
      <c r="A45" s="46"/>
      <c r="B45" s="46">
        <v>2.0099999999999998</v>
      </c>
      <c r="C45" s="47" t="s">
        <v>29</v>
      </c>
      <c r="D45" s="48" t="s">
        <v>30</v>
      </c>
      <c r="E45" s="49">
        <v>25</v>
      </c>
      <c r="F45" s="62"/>
      <c r="G45" s="51">
        <f>E45*F45</f>
        <v>0</v>
      </c>
    </row>
    <row r="46" spans="1:7">
      <c r="A46" s="46"/>
      <c r="B46" s="46"/>
      <c r="C46" s="46"/>
      <c r="D46" s="47"/>
      <c r="E46" s="48"/>
      <c r="F46" s="49"/>
      <c r="G46" s="62"/>
    </row>
    <row r="47" spans="1:7" ht="60">
      <c r="A47" s="45"/>
      <c r="B47" s="63">
        <v>2.02</v>
      </c>
      <c r="C47" s="47" t="s">
        <v>31</v>
      </c>
      <c r="D47" s="48" t="s">
        <v>30</v>
      </c>
      <c r="E47" s="49">
        <v>35</v>
      </c>
      <c r="F47" s="62"/>
      <c r="G47" s="51">
        <f>E47*F47</f>
        <v>0</v>
      </c>
    </row>
    <row r="48" spans="1:7">
      <c r="A48" s="45"/>
      <c r="B48" s="46"/>
      <c r="C48" s="46"/>
      <c r="D48" s="47"/>
      <c r="E48" s="48"/>
      <c r="F48" s="49"/>
      <c r="G48" s="62"/>
    </row>
    <row r="49" spans="1:7" ht="48">
      <c r="A49" s="45"/>
      <c r="B49" s="63">
        <v>2.0299999999999998</v>
      </c>
      <c r="C49" s="47" t="s">
        <v>32</v>
      </c>
      <c r="D49" s="48" t="s">
        <v>30</v>
      </c>
      <c r="E49" s="49">
        <v>2</v>
      </c>
      <c r="F49" s="62"/>
      <c r="G49" s="51">
        <f>E49*F49</f>
        <v>0</v>
      </c>
    </row>
    <row r="50" spans="1:7">
      <c r="A50" s="45"/>
      <c r="B50" s="46"/>
      <c r="C50" s="47"/>
      <c r="D50" s="48"/>
      <c r="E50" s="49"/>
      <c r="F50" s="62"/>
      <c r="G50" s="51"/>
    </row>
    <row r="51" spans="1:7" ht="84">
      <c r="A51" s="45"/>
      <c r="B51" s="46">
        <v>2.04</v>
      </c>
      <c r="C51" s="47" t="s">
        <v>33</v>
      </c>
      <c r="D51" s="48" t="s">
        <v>30</v>
      </c>
      <c r="E51" s="49">
        <v>25</v>
      </c>
      <c r="F51" s="62"/>
      <c r="G51" s="51">
        <f>E51*F51</f>
        <v>0</v>
      </c>
    </row>
    <row r="52" spans="1:7">
      <c r="A52" s="45"/>
      <c r="B52" s="46"/>
      <c r="C52" s="47"/>
      <c r="D52" s="48"/>
      <c r="E52" s="49"/>
      <c r="F52" s="62"/>
      <c r="G52" s="51"/>
    </row>
    <row r="53" spans="1:7" ht="72">
      <c r="A53" s="45"/>
      <c r="B53" s="63">
        <v>2.0499999999999998</v>
      </c>
      <c r="C53" s="47" t="s">
        <v>34</v>
      </c>
      <c r="D53" s="48" t="s">
        <v>30</v>
      </c>
      <c r="E53" s="49">
        <v>8</v>
      </c>
      <c r="F53" s="62"/>
      <c r="G53" s="51">
        <f>E53*F53</f>
        <v>0</v>
      </c>
    </row>
    <row r="54" spans="1:7">
      <c r="A54" s="45"/>
      <c r="B54" s="46"/>
      <c r="C54" s="47"/>
      <c r="D54" s="48"/>
      <c r="E54" s="49"/>
      <c r="F54" s="62"/>
      <c r="G54" s="51"/>
    </row>
    <row r="55" spans="1:7" ht="72">
      <c r="A55" s="45"/>
      <c r="B55" s="63">
        <v>2.06</v>
      </c>
      <c r="C55" s="47" t="s">
        <v>35</v>
      </c>
      <c r="D55" s="48" t="s">
        <v>30</v>
      </c>
      <c r="E55" s="49">
        <v>29</v>
      </c>
      <c r="F55" s="62"/>
      <c r="G55" s="51">
        <f>E55*F55</f>
        <v>0</v>
      </c>
    </row>
    <row r="56" spans="1:7">
      <c r="A56" s="45"/>
      <c r="B56" s="46"/>
      <c r="C56" s="64"/>
      <c r="D56" s="65"/>
      <c r="E56" s="49"/>
      <c r="F56" s="62"/>
      <c r="G56" s="59"/>
    </row>
    <row r="57" spans="1:7" ht="24">
      <c r="A57" s="45"/>
      <c r="B57" s="63">
        <v>2.0699999999999998</v>
      </c>
      <c r="C57" s="47" t="s">
        <v>36</v>
      </c>
      <c r="D57" s="48" t="s">
        <v>30</v>
      </c>
      <c r="E57" s="49">
        <v>29</v>
      </c>
      <c r="F57" s="62"/>
      <c r="G57" s="59">
        <f>F57*E57</f>
        <v>0</v>
      </c>
    </row>
    <row r="58" spans="1:7">
      <c r="A58" s="45"/>
      <c r="B58" s="46"/>
      <c r="C58" s="47"/>
      <c r="D58" s="48"/>
      <c r="E58" s="49"/>
      <c r="F58" s="62"/>
      <c r="G58" s="51"/>
    </row>
    <row r="59" spans="1:7" ht="36">
      <c r="A59" s="45"/>
      <c r="B59" s="63">
        <v>2.08</v>
      </c>
      <c r="C59" s="47" t="s">
        <v>38</v>
      </c>
      <c r="D59" s="48" t="s">
        <v>39</v>
      </c>
      <c r="E59" s="49">
        <v>54</v>
      </c>
      <c r="F59" s="62"/>
      <c r="G59" s="51">
        <f>E59*F59</f>
        <v>0</v>
      </c>
    </row>
    <row r="60" spans="1:7">
      <c r="A60" s="45"/>
      <c r="B60" s="46"/>
      <c r="C60" s="47"/>
      <c r="D60" s="48"/>
      <c r="E60" s="49"/>
      <c r="F60" s="59"/>
      <c r="G60" s="51"/>
    </row>
    <row r="61" spans="1:7" ht="84">
      <c r="A61" s="45"/>
      <c r="B61" s="63">
        <v>2.09</v>
      </c>
      <c r="C61" s="47" t="s">
        <v>40</v>
      </c>
      <c r="D61" s="48" t="s">
        <v>30</v>
      </c>
      <c r="E61" s="49">
        <v>6</v>
      </c>
      <c r="F61" s="62"/>
      <c r="G61" s="51">
        <f>E61*F61</f>
        <v>0</v>
      </c>
    </row>
    <row r="62" spans="1:7">
      <c r="A62" s="45"/>
      <c r="B62" s="46"/>
      <c r="C62" s="47"/>
      <c r="D62" s="48"/>
      <c r="E62" s="49"/>
      <c r="F62" s="62" t="s">
        <v>37</v>
      </c>
      <c r="G62" s="51"/>
    </row>
    <row r="63" spans="1:7" ht="120">
      <c r="A63" s="45"/>
      <c r="B63" s="63">
        <v>2.1</v>
      </c>
      <c r="C63" s="47" t="s">
        <v>41</v>
      </c>
      <c r="D63" s="48" t="s">
        <v>30</v>
      </c>
      <c r="E63" s="49">
        <v>18</v>
      </c>
      <c r="F63" s="62"/>
      <c r="G63" s="51">
        <f>E63*F63</f>
        <v>0</v>
      </c>
    </row>
    <row r="64" spans="1:7">
      <c r="A64" s="45"/>
      <c r="B64" s="46"/>
      <c r="C64" s="47"/>
      <c r="D64" s="48"/>
      <c r="E64" s="49"/>
      <c r="F64" s="62"/>
      <c r="G64" s="51"/>
    </row>
    <row r="65" spans="1:7" ht="84">
      <c r="A65" s="45"/>
      <c r="B65" s="63">
        <v>2.11</v>
      </c>
      <c r="C65" s="47" t="s">
        <v>42</v>
      </c>
      <c r="D65" s="48" t="s">
        <v>30</v>
      </c>
      <c r="E65" s="49">
        <v>8</v>
      </c>
      <c r="F65" s="62"/>
      <c r="G65" s="51">
        <f>E65*F65</f>
        <v>0</v>
      </c>
    </row>
    <row r="66" spans="1:7">
      <c r="A66" s="45"/>
      <c r="B66" s="46"/>
      <c r="C66" s="47"/>
      <c r="D66" s="48"/>
      <c r="E66" s="49"/>
      <c r="F66" s="62"/>
      <c r="G66" s="51"/>
    </row>
    <row r="67" spans="1:7" ht="48">
      <c r="A67" s="45"/>
      <c r="B67" s="63">
        <v>2.12</v>
      </c>
      <c r="C67" s="47" t="s">
        <v>43</v>
      </c>
      <c r="D67" s="48" t="s">
        <v>30</v>
      </c>
      <c r="E67" s="66">
        <v>25</v>
      </c>
      <c r="F67" s="62"/>
      <c r="G67" s="51">
        <f>E67*F67</f>
        <v>0</v>
      </c>
    </row>
    <row r="68" spans="1:7">
      <c r="A68" s="58"/>
      <c r="B68" s="46"/>
      <c r="C68" s="47"/>
      <c r="D68" s="48"/>
      <c r="E68" s="49"/>
      <c r="F68" s="62"/>
      <c r="G68" s="51"/>
    </row>
    <row r="69" spans="1:7" ht="60">
      <c r="A69" s="45"/>
      <c r="B69" s="63">
        <v>2.13</v>
      </c>
      <c r="C69" s="47" t="s">
        <v>44</v>
      </c>
      <c r="D69" s="48" t="s">
        <v>20</v>
      </c>
      <c r="E69" s="49">
        <v>4</v>
      </c>
      <c r="F69" s="62"/>
      <c r="G69" s="51">
        <f>E69*F69</f>
        <v>0</v>
      </c>
    </row>
    <row r="70" spans="1:7">
      <c r="A70" s="45"/>
      <c r="B70" s="46"/>
      <c r="C70" s="47"/>
      <c r="D70" s="48"/>
      <c r="E70" s="49"/>
      <c r="F70" s="62"/>
      <c r="G70" s="51"/>
    </row>
    <row r="71" spans="1:7" ht="72">
      <c r="A71" s="45"/>
      <c r="B71" s="63">
        <v>2.14</v>
      </c>
      <c r="C71" s="47" t="s">
        <v>45</v>
      </c>
      <c r="D71" s="48" t="s">
        <v>20</v>
      </c>
      <c r="E71" s="49">
        <v>4</v>
      </c>
      <c r="F71" s="62"/>
      <c r="G71" s="51">
        <f>E71*F71</f>
        <v>0</v>
      </c>
    </row>
    <row r="72" spans="1:7">
      <c r="A72" s="45"/>
      <c r="B72" s="46"/>
      <c r="C72" s="48"/>
      <c r="D72" s="49"/>
      <c r="E72" s="62"/>
      <c r="F72" s="51"/>
      <c r="G72" s="58"/>
    </row>
    <row r="73" spans="1:7" ht="84">
      <c r="A73" s="45"/>
      <c r="B73" s="63">
        <v>2.15</v>
      </c>
      <c r="C73" s="47" t="s">
        <v>46</v>
      </c>
      <c r="D73" s="48" t="s">
        <v>20</v>
      </c>
      <c r="E73" s="49">
        <v>2</v>
      </c>
      <c r="F73" s="62"/>
      <c r="G73" s="51">
        <f>E73*F73</f>
        <v>0</v>
      </c>
    </row>
    <row r="74" spans="1:7">
      <c r="A74" s="45"/>
      <c r="B74" s="46"/>
      <c r="C74" s="47"/>
      <c r="D74" s="48"/>
      <c r="E74" s="49"/>
      <c r="F74" s="62"/>
      <c r="G74" s="51"/>
    </row>
    <row r="75" spans="1:7" ht="48">
      <c r="A75" s="45"/>
      <c r="B75" s="63">
        <v>2.16</v>
      </c>
      <c r="C75" s="47" t="s">
        <v>47</v>
      </c>
      <c r="D75" s="48" t="s">
        <v>20</v>
      </c>
      <c r="E75" s="49">
        <v>2</v>
      </c>
      <c r="F75" s="50"/>
      <c r="G75" s="51">
        <f>E75*F75</f>
        <v>0</v>
      </c>
    </row>
    <row r="76" spans="1:7">
      <c r="A76" s="45"/>
      <c r="B76" s="46"/>
      <c r="C76" s="49"/>
      <c r="D76" s="51"/>
      <c r="E76" s="50"/>
      <c r="F76" s="59"/>
      <c r="G76" s="58"/>
    </row>
    <row r="77" spans="1:7" ht="84">
      <c r="A77" s="45"/>
      <c r="B77" s="46"/>
      <c r="C77" s="47" t="s">
        <v>48</v>
      </c>
      <c r="D77" s="48"/>
      <c r="E77" s="49"/>
      <c r="F77" s="50"/>
      <c r="G77" s="51"/>
    </row>
    <row r="78" spans="1:7" ht="60">
      <c r="A78" s="45"/>
      <c r="B78" s="63">
        <v>2.17</v>
      </c>
      <c r="C78" s="47" t="s">
        <v>49</v>
      </c>
      <c r="D78" s="48" t="s">
        <v>20</v>
      </c>
      <c r="E78" s="49">
        <v>1</v>
      </c>
      <c r="F78" s="50"/>
      <c r="G78" s="51">
        <f>E78*F78</f>
        <v>0</v>
      </c>
    </row>
    <row r="79" spans="1:7">
      <c r="A79" s="45"/>
      <c r="B79" s="46"/>
      <c r="C79" s="48"/>
      <c r="D79" s="49"/>
      <c r="E79" s="67"/>
      <c r="F79" s="51"/>
      <c r="G79" s="58"/>
    </row>
    <row r="80" spans="1:7" ht="36">
      <c r="A80" s="45"/>
      <c r="B80" s="46">
        <v>2.1800000000000002</v>
      </c>
      <c r="C80" s="47" t="s">
        <v>50</v>
      </c>
      <c r="D80" s="48" t="s">
        <v>51</v>
      </c>
      <c r="E80" s="49">
        <v>30</v>
      </c>
      <c r="F80" s="67"/>
      <c r="G80" s="51">
        <f>E80*F80</f>
        <v>0</v>
      </c>
    </row>
    <row r="81" spans="1:7">
      <c r="A81" s="45"/>
      <c r="B81" s="46"/>
      <c r="C81" s="47"/>
      <c r="D81" s="48"/>
      <c r="E81" s="49"/>
      <c r="F81" s="50"/>
      <c r="G81" s="51"/>
    </row>
    <row r="82" spans="1:7" ht="84">
      <c r="A82" s="45"/>
      <c r="B82" s="46">
        <v>2.19</v>
      </c>
      <c r="C82" s="47" t="s">
        <v>52</v>
      </c>
      <c r="D82" s="48"/>
      <c r="E82" s="49"/>
      <c r="F82" s="50"/>
      <c r="G82" s="51">
        <f>SUM(G39:G80)*0.1</f>
        <v>0</v>
      </c>
    </row>
    <row r="83" spans="1:7">
      <c r="A83" s="10"/>
      <c r="B83" s="60"/>
      <c r="C83" s="12"/>
      <c r="D83" s="13"/>
      <c r="E83" s="14"/>
      <c r="F83" s="15"/>
      <c r="G83" s="16"/>
    </row>
    <row r="84" spans="1:7">
      <c r="A84" s="17"/>
      <c r="B84" s="11"/>
      <c r="C84" s="32" t="s">
        <v>25</v>
      </c>
      <c r="D84" s="18"/>
      <c r="E84" s="19"/>
      <c r="F84" s="23" t="s">
        <v>23</v>
      </c>
      <c r="G84" s="33">
        <f>SUM(G39:G83)</f>
        <v>0</v>
      </c>
    </row>
    <row r="85" spans="1:7">
      <c r="A85" s="17"/>
      <c r="B85" s="60"/>
      <c r="C85" s="32"/>
      <c r="D85" s="18"/>
      <c r="E85" s="19"/>
      <c r="F85" s="23"/>
      <c r="G85" s="16"/>
    </row>
    <row r="86" spans="1:7">
      <c r="A86" s="68"/>
      <c r="B86" s="60"/>
      <c r="C86" s="32"/>
      <c r="D86" s="18"/>
      <c r="E86" s="19"/>
      <c r="F86" s="23"/>
      <c r="G86" s="16"/>
    </row>
    <row r="87" spans="1:7">
      <c r="A87" s="21"/>
      <c r="B87" s="22">
        <v>3</v>
      </c>
      <c r="C87" s="17" t="s">
        <v>11</v>
      </c>
      <c r="D87" s="18"/>
      <c r="E87" s="19"/>
      <c r="F87" s="23"/>
      <c r="G87" s="16"/>
    </row>
    <row r="88" spans="1:7">
      <c r="A88" s="69"/>
      <c r="B88" s="46"/>
      <c r="C88" s="70"/>
      <c r="D88" s="54"/>
      <c r="E88" s="71"/>
      <c r="F88" s="72"/>
      <c r="G88" s="51"/>
    </row>
    <row r="89" spans="1:7" ht="60">
      <c r="A89" s="45"/>
      <c r="B89" s="46"/>
      <c r="C89" s="47" t="s">
        <v>53</v>
      </c>
      <c r="D89" s="48"/>
      <c r="E89" s="49"/>
      <c r="F89" s="50"/>
      <c r="G89" s="51"/>
    </row>
    <row r="90" spans="1:7">
      <c r="A90" s="45"/>
      <c r="B90" s="46">
        <v>3.01</v>
      </c>
      <c r="C90" s="47" t="s">
        <v>54</v>
      </c>
      <c r="D90" s="48" t="s">
        <v>20</v>
      </c>
      <c r="E90" s="49">
        <v>1</v>
      </c>
      <c r="F90" s="50"/>
      <c r="G90" s="51">
        <f>E90*F90</f>
        <v>0</v>
      </c>
    </row>
    <row r="91" spans="1:7">
      <c r="A91" s="45"/>
      <c r="B91" s="46">
        <v>3.02</v>
      </c>
      <c r="C91" s="47" t="s">
        <v>55</v>
      </c>
      <c r="D91" s="48" t="s">
        <v>20</v>
      </c>
      <c r="E91" s="49">
        <v>1</v>
      </c>
      <c r="F91" s="50"/>
      <c r="G91" s="51">
        <f>E91*F91</f>
        <v>0</v>
      </c>
    </row>
    <row r="92" spans="1:7">
      <c r="A92" s="45"/>
      <c r="B92" s="46"/>
      <c r="C92" s="47"/>
      <c r="D92" s="48"/>
      <c r="E92" s="49"/>
      <c r="F92" s="50"/>
      <c r="G92" s="51"/>
    </row>
    <row r="93" spans="1:7" ht="36">
      <c r="A93" s="45"/>
      <c r="B93" s="46">
        <v>3.03</v>
      </c>
      <c r="C93" s="47" t="s">
        <v>56</v>
      </c>
      <c r="D93" s="48" t="s">
        <v>20</v>
      </c>
      <c r="E93" s="49">
        <v>1</v>
      </c>
      <c r="F93" s="50"/>
      <c r="G93" s="51">
        <f>E93*F93</f>
        <v>0</v>
      </c>
    </row>
    <row r="94" spans="1:7">
      <c r="A94" s="45"/>
      <c r="B94" s="46"/>
      <c r="C94" s="47"/>
      <c r="D94" s="48"/>
      <c r="E94" s="49"/>
      <c r="F94" s="50"/>
      <c r="G94" s="51"/>
    </row>
    <row r="95" spans="1:7" ht="84">
      <c r="A95" s="45"/>
      <c r="B95" s="46">
        <v>3.04</v>
      </c>
      <c r="C95" s="47" t="s">
        <v>57</v>
      </c>
      <c r="D95" s="48" t="s">
        <v>20</v>
      </c>
      <c r="E95" s="58">
        <v>1</v>
      </c>
      <c r="F95" s="50"/>
      <c r="G95" s="51">
        <f>E95*F95</f>
        <v>0</v>
      </c>
    </row>
    <row r="96" spans="1:7">
      <c r="A96" s="45"/>
      <c r="B96" s="46"/>
      <c r="C96" s="47"/>
      <c r="D96" s="48"/>
      <c r="E96" s="58"/>
      <c r="F96" s="50"/>
      <c r="G96" s="51"/>
    </row>
    <row r="97" spans="1:7" ht="48">
      <c r="A97" s="45"/>
      <c r="B97" s="46">
        <v>3.05</v>
      </c>
      <c r="C97" s="47" t="s">
        <v>58</v>
      </c>
      <c r="D97" s="48" t="s">
        <v>18</v>
      </c>
      <c r="E97" s="49">
        <v>90</v>
      </c>
      <c r="F97" s="50"/>
      <c r="G97" s="51">
        <f>E97*F97</f>
        <v>0</v>
      </c>
    </row>
    <row r="98" spans="1:7">
      <c r="A98" s="45"/>
      <c r="B98" s="46"/>
      <c r="C98" s="47"/>
      <c r="D98" s="48"/>
      <c r="E98" s="49"/>
      <c r="F98" s="50"/>
      <c r="G98" s="51"/>
    </row>
    <row r="99" spans="1:7" ht="60">
      <c r="A99" s="45"/>
      <c r="B99" s="46">
        <v>3.06</v>
      </c>
      <c r="C99" s="47" t="s">
        <v>59</v>
      </c>
      <c r="D99" s="48" t="s">
        <v>20</v>
      </c>
      <c r="E99" s="49">
        <v>9</v>
      </c>
      <c r="F99" s="50"/>
      <c r="G99" s="51">
        <f>E99*F99</f>
        <v>0</v>
      </c>
    </row>
    <row r="100" spans="1:7">
      <c r="A100" s="45"/>
      <c r="B100" s="46"/>
      <c r="C100" s="47"/>
      <c r="D100" s="48"/>
      <c r="E100" s="49"/>
      <c r="F100" s="50"/>
      <c r="G100" s="51"/>
    </row>
    <row r="101" spans="1:7" ht="60">
      <c r="A101" s="45"/>
      <c r="B101" s="46">
        <v>3.07</v>
      </c>
      <c r="C101" s="47" t="s">
        <v>60</v>
      </c>
      <c r="D101" s="48" t="s">
        <v>20</v>
      </c>
      <c r="E101" s="49">
        <v>1</v>
      </c>
      <c r="F101" s="50"/>
      <c r="G101" s="51">
        <f>E101*F101</f>
        <v>0</v>
      </c>
    </row>
    <row r="102" spans="1:7">
      <c r="A102" s="45"/>
      <c r="B102" s="46"/>
      <c r="C102" s="47"/>
      <c r="D102" s="48"/>
      <c r="E102" s="49"/>
      <c r="F102" s="50"/>
      <c r="G102" s="51"/>
    </row>
    <row r="103" spans="1:7" ht="60">
      <c r="A103" s="45"/>
      <c r="B103" s="46">
        <v>3.08</v>
      </c>
      <c r="C103" s="47" t="s">
        <v>61</v>
      </c>
      <c r="D103" s="48" t="s">
        <v>20</v>
      </c>
      <c r="E103" s="49">
        <v>1</v>
      </c>
      <c r="F103" s="50"/>
      <c r="G103" s="51">
        <f>E103*F103</f>
        <v>0</v>
      </c>
    </row>
    <row r="104" spans="1:7">
      <c r="A104" s="45"/>
      <c r="B104" s="46"/>
      <c r="C104" s="47"/>
      <c r="D104" s="48"/>
      <c r="E104" s="49"/>
      <c r="F104" s="50"/>
      <c r="G104" s="51"/>
    </row>
    <row r="105" spans="1:7" ht="48">
      <c r="A105" s="45"/>
      <c r="B105" s="46">
        <v>3.09</v>
      </c>
      <c r="C105" s="47" t="s">
        <v>62</v>
      </c>
      <c r="D105" s="48" t="s">
        <v>18</v>
      </c>
      <c r="E105" s="49">
        <v>90</v>
      </c>
      <c r="F105" s="50"/>
      <c r="G105" s="51">
        <f>E105*F105</f>
        <v>0</v>
      </c>
    </row>
    <row r="106" spans="1:7">
      <c r="A106" s="45"/>
      <c r="B106" s="46"/>
      <c r="C106" s="47"/>
      <c r="D106" s="48"/>
      <c r="E106" s="49"/>
      <c r="F106" s="50"/>
      <c r="G106" s="51"/>
    </row>
    <row r="107" spans="1:7" ht="24">
      <c r="A107" s="45"/>
      <c r="B107" s="46">
        <v>3.1</v>
      </c>
      <c r="C107" s="47" t="s">
        <v>63</v>
      </c>
      <c r="D107" s="48" t="s">
        <v>20</v>
      </c>
      <c r="E107" s="49">
        <v>3</v>
      </c>
      <c r="F107" s="50"/>
      <c r="G107" s="51">
        <f>E107*F107</f>
        <v>0</v>
      </c>
    </row>
    <row r="108" spans="1:7">
      <c r="A108" s="45"/>
      <c r="B108" s="46"/>
      <c r="C108" s="47"/>
      <c r="D108" s="48"/>
      <c r="E108" s="49"/>
      <c r="F108" s="50"/>
      <c r="G108" s="51"/>
    </row>
    <row r="109" spans="1:7" ht="24">
      <c r="A109" s="45"/>
      <c r="B109" s="46">
        <v>3.11</v>
      </c>
      <c r="C109" s="47" t="s">
        <v>64</v>
      </c>
      <c r="D109" s="48" t="s">
        <v>20</v>
      </c>
      <c r="E109" s="49">
        <v>4</v>
      </c>
      <c r="F109" s="50"/>
      <c r="G109" s="51">
        <f>E109*F109</f>
        <v>0</v>
      </c>
    </row>
    <row r="110" spans="1:7">
      <c r="A110" s="45"/>
      <c r="B110" s="46"/>
      <c r="C110" s="47"/>
      <c r="D110" s="48"/>
      <c r="E110" s="49"/>
      <c r="F110" s="50"/>
      <c r="G110" s="51"/>
    </row>
    <row r="111" spans="1:7" ht="48">
      <c r="A111" s="45"/>
      <c r="B111" s="46">
        <v>3.12</v>
      </c>
      <c r="C111" s="47" t="s">
        <v>65</v>
      </c>
      <c r="D111" s="48" t="s">
        <v>20</v>
      </c>
      <c r="E111" s="49">
        <v>1</v>
      </c>
      <c r="F111" s="50"/>
      <c r="G111" s="51">
        <f>E111*F111</f>
        <v>0</v>
      </c>
    </row>
    <row r="112" spans="1:7">
      <c r="A112" s="45"/>
      <c r="B112" s="46"/>
      <c r="C112" s="47"/>
      <c r="D112" s="48"/>
      <c r="E112" s="49"/>
      <c r="F112" s="50"/>
      <c r="G112" s="51"/>
    </row>
    <row r="113" spans="1:7" ht="60">
      <c r="A113" s="45"/>
      <c r="B113" s="46">
        <v>3.13</v>
      </c>
      <c r="C113" s="47" t="s">
        <v>66</v>
      </c>
      <c r="D113" s="48" t="s">
        <v>20</v>
      </c>
      <c r="E113" s="49">
        <v>1</v>
      </c>
      <c r="F113" s="50"/>
      <c r="G113" s="51">
        <f>E113*F113</f>
        <v>0</v>
      </c>
    </row>
    <row r="114" spans="1:7">
      <c r="A114" s="45"/>
      <c r="B114" s="46"/>
      <c r="C114" s="47"/>
      <c r="D114" s="48"/>
      <c r="E114" s="49"/>
      <c r="F114" s="50"/>
      <c r="G114" s="51"/>
    </row>
    <row r="115" spans="1:7" ht="48">
      <c r="A115" s="45"/>
      <c r="B115" s="46">
        <v>3.14</v>
      </c>
      <c r="C115" s="47" t="s">
        <v>67</v>
      </c>
      <c r="D115" s="48" t="s">
        <v>20</v>
      </c>
      <c r="E115" s="58">
        <v>1</v>
      </c>
      <c r="F115" s="50"/>
      <c r="G115" s="51">
        <f>E115*F115</f>
        <v>0</v>
      </c>
    </row>
    <row r="116" spans="1:7">
      <c r="A116" s="45"/>
      <c r="B116" s="46"/>
      <c r="C116" s="47"/>
      <c r="D116" s="48"/>
      <c r="E116" s="49"/>
      <c r="F116" s="50"/>
      <c r="G116" s="51"/>
    </row>
    <row r="117" spans="1:7" ht="48">
      <c r="A117" s="45"/>
      <c r="B117" s="46">
        <v>3.15</v>
      </c>
      <c r="C117" s="47" t="s">
        <v>68</v>
      </c>
      <c r="D117" s="48" t="s">
        <v>20</v>
      </c>
      <c r="E117" s="58">
        <v>1</v>
      </c>
      <c r="F117" s="50"/>
      <c r="G117" s="51">
        <f>E117*F117</f>
        <v>0</v>
      </c>
    </row>
    <row r="118" spans="1:7">
      <c r="A118" s="45"/>
      <c r="B118" s="46"/>
      <c r="C118" s="47"/>
      <c r="D118" s="48"/>
      <c r="E118" s="58"/>
      <c r="F118" s="50"/>
      <c r="G118" s="51"/>
    </row>
    <row r="119" spans="1:7" ht="48">
      <c r="A119" s="45"/>
      <c r="B119" s="46">
        <v>3.16</v>
      </c>
      <c r="C119" s="73" t="s">
        <v>69</v>
      </c>
      <c r="D119" s="74" t="s">
        <v>20</v>
      </c>
      <c r="E119" s="65">
        <v>4</v>
      </c>
      <c r="F119" s="50"/>
      <c r="G119" s="51">
        <f>E119*F119</f>
        <v>0</v>
      </c>
    </row>
    <row r="120" spans="1:7">
      <c r="A120" s="45"/>
      <c r="B120" s="46"/>
      <c r="C120" s="47"/>
      <c r="D120" s="48"/>
      <c r="E120" s="49"/>
      <c r="F120" s="50"/>
      <c r="G120" s="51"/>
    </row>
    <row r="121" spans="1:7" ht="24">
      <c r="A121" s="45"/>
      <c r="B121" s="46">
        <v>3.17</v>
      </c>
      <c r="C121" s="47" t="s">
        <v>70</v>
      </c>
      <c r="D121" s="48" t="s">
        <v>20</v>
      </c>
      <c r="E121" s="49">
        <v>1</v>
      </c>
      <c r="F121" s="50"/>
      <c r="G121" s="51">
        <f>E121*F121</f>
        <v>0</v>
      </c>
    </row>
    <row r="122" spans="1:7">
      <c r="A122" s="45"/>
      <c r="B122" s="46"/>
      <c r="C122" s="47"/>
      <c r="D122" s="48"/>
      <c r="E122" s="49"/>
      <c r="F122" s="50"/>
      <c r="G122" s="51"/>
    </row>
    <row r="123" spans="1:7" ht="72">
      <c r="A123" s="45"/>
      <c r="B123" s="46">
        <v>3.18</v>
      </c>
      <c r="C123" s="47" t="s">
        <v>71</v>
      </c>
      <c r="D123" s="48" t="s">
        <v>20</v>
      </c>
      <c r="E123" s="49">
        <v>1</v>
      </c>
      <c r="F123" s="50"/>
      <c r="G123" s="51">
        <f>E123*F123</f>
        <v>0</v>
      </c>
    </row>
    <row r="124" spans="1:7">
      <c r="A124" s="45"/>
      <c r="B124" s="46"/>
      <c r="C124" s="47"/>
      <c r="D124" s="48"/>
      <c r="E124" s="49"/>
      <c r="F124" s="50"/>
      <c r="G124" s="51"/>
    </row>
    <row r="125" spans="1:7" ht="24">
      <c r="A125" s="45"/>
      <c r="B125" s="46">
        <v>3.19</v>
      </c>
      <c r="C125" s="47" t="s">
        <v>72</v>
      </c>
      <c r="D125" s="48" t="s">
        <v>20</v>
      </c>
      <c r="E125" s="49">
        <v>1</v>
      </c>
      <c r="F125" s="50"/>
      <c r="G125" s="51">
        <f>E125*F125</f>
        <v>0</v>
      </c>
    </row>
    <row r="126" spans="1:7">
      <c r="A126" s="45"/>
      <c r="B126" s="46"/>
      <c r="C126" s="47"/>
      <c r="D126" s="48"/>
      <c r="E126" s="49"/>
      <c r="F126" s="50"/>
      <c r="G126" s="51"/>
    </row>
    <row r="127" spans="1:7" ht="36">
      <c r="A127" s="45"/>
      <c r="B127" s="46">
        <v>3.2</v>
      </c>
      <c r="C127" s="47" t="s">
        <v>73</v>
      </c>
      <c r="D127" s="48" t="s">
        <v>18</v>
      </c>
      <c r="E127" s="49">
        <v>90</v>
      </c>
      <c r="F127" s="50"/>
      <c r="G127" s="51">
        <f>E127*F127</f>
        <v>0</v>
      </c>
    </row>
    <row r="128" spans="1:7">
      <c r="A128" s="45"/>
      <c r="B128" s="46"/>
      <c r="C128" s="47"/>
      <c r="D128" s="48"/>
      <c r="E128" s="49"/>
      <c r="F128" s="50"/>
      <c r="G128" s="51"/>
    </row>
    <row r="129" spans="1:7" ht="84">
      <c r="A129" s="45"/>
      <c r="B129" s="46">
        <v>3.21</v>
      </c>
      <c r="C129" s="47" t="s">
        <v>74</v>
      </c>
      <c r="D129" s="48"/>
      <c r="E129" s="49"/>
      <c r="F129" s="50"/>
      <c r="G129" s="51">
        <f>SUM(G88:G128)*0.1</f>
        <v>0</v>
      </c>
    </row>
    <row r="130" spans="1:7">
      <c r="A130" s="10"/>
      <c r="B130" s="60"/>
      <c r="C130" s="12"/>
      <c r="D130" s="13"/>
      <c r="E130" s="14"/>
      <c r="F130" s="15"/>
      <c r="G130" s="16"/>
    </row>
    <row r="131" spans="1:7">
      <c r="A131" s="10"/>
      <c r="B131" s="60"/>
      <c r="C131" s="32" t="s">
        <v>11</v>
      </c>
      <c r="D131" s="18"/>
      <c r="E131" s="19"/>
      <c r="F131" s="23" t="s">
        <v>23</v>
      </c>
      <c r="G131" s="33">
        <f>SUM(G87:G130)</f>
        <v>0</v>
      </c>
    </row>
    <row r="132" spans="1:7">
      <c r="A132" s="10"/>
      <c r="B132" s="60"/>
      <c r="C132" s="32"/>
      <c r="D132" s="18"/>
      <c r="E132" s="19"/>
      <c r="F132" s="23"/>
      <c r="G132" s="33"/>
    </row>
    <row r="133" spans="1:7">
      <c r="A133" s="10"/>
      <c r="B133" s="60"/>
      <c r="C133" s="12"/>
      <c r="D133" s="13"/>
      <c r="E133" s="14"/>
      <c r="F133" s="15"/>
      <c r="G133" s="16"/>
    </row>
    <row r="134" spans="1:7">
      <c r="A134" s="17"/>
      <c r="B134" s="11">
        <v>4</v>
      </c>
      <c r="C134" s="17" t="s">
        <v>12</v>
      </c>
      <c r="D134" s="18"/>
      <c r="E134" s="19"/>
      <c r="F134" s="23"/>
      <c r="G134" s="16"/>
    </row>
    <row r="135" spans="1:7">
      <c r="A135" s="45"/>
      <c r="B135" s="61"/>
      <c r="C135" s="47"/>
      <c r="D135" s="48"/>
      <c r="E135" s="49"/>
      <c r="F135" s="50"/>
      <c r="G135" s="51"/>
    </row>
    <row r="136" spans="1:7">
      <c r="A136" s="45"/>
      <c r="B136" s="61"/>
      <c r="C136" s="70" t="s">
        <v>75</v>
      </c>
      <c r="D136" s="48"/>
      <c r="E136" s="49"/>
      <c r="F136" s="50"/>
      <c r="G136" s="51"/>
    </row>
    <row r="137" spans="1:7">
      <c r="A137" s="45"/>
      <c r="B137" s="61"/>
      <c r="C137" s="69"/>
      <c r="D137" s="48"/>
      <c r="E137" s="49"/>
      <c r="F137" s="50"/>
      <c r="G137" s="51"/>
    </row>
    <row r="138" spans="1:7" ht="24">
      <c r="A138" s="45"/>
      <c r="B138" s="61">
        <v>4.01</v>
      </c>
      <c r="C138" s="47" t="s">
        <v>76</v>
      </c>
      <c r="D138" s="48" t="s">
        <v>18</v>
      </c>
      <c r="E138" s="49">
        <v>84</v>
      </c>
      <c r="F138" s="50"/>
      <c r="G138" s="51">
        <f>E138*F138</f>
        <v>0</v>
      </c>
    </row>
    <row r="139" spans="1:7">
      <c r="A139" s="45"/>
      <c r="B139" s="61"/>
      <c r="C139" s="69"/>
      <c r="D139" s="48"/>
      <c r="E139" s="49"/>
      <c r="F139" s="50"/>
      <c r="G139" s="51"/>
    </row>
    <row r="140" spans="1:7" ht="24">
      <c r="A140" s="45"/>
      <c r="B140" s="61">
        <v>4.0199999999999996</v>
      </c>
      <c r="C140" s="47" t="s">
        <v>77</v>
      </c>
      <c r="D140" s="48" t="s">
        <v>18</v>
      </c>
      <c r="E140" s="49">
        <v>12</v>
      </c>
      <c r="F140" s="75"/>
      <c r="G140" s="51">
        <f>E140*F140</f>
        <v>0</v>
      </c>
    </row>
    <row r="141" spans="1:7">
      <c r="A141" s="45"/>
      <c r="B141" s="61"/>
      <c r="C141" s="47"/>
      <c r="D141" s="48"/>
      <c r="E141" s="49"/>
      <c r="F141" s="50"/>
      <c r="G141" s="51"/>
    </row>
    <row r="142" spans="1:7">
      <c r="A142" s="58"/>
      <c r="B142" s="61"/>
      <c r="C142" s="70" t="s">
        <v>78</v>
      </c>
      <c r="D142" s="48"/>
      <c r="E142" s="49"/>
      <c r="F142" s="50"/>
      <c r="G142" s="51"/>
    </row>
    <row r="143" spans="1:7">
      <c r="A143" s="52"/>
      <c r="B143" s="61"/>
      <c r="C143" s="47"/>
      <c r="D143" s="48"/>
      <c r="E143" s="49"/>
      <c r="F143" s="50"/>
      <c r="G143" s="51"/>
    </row>
    <row r="144" spans="1:7">
      <c r="A144" s="45"/>
      <c r="B144" s="61">
        <v>4.03</v>
      </c>
      <c r="C144" s="47" t="s">
        <v>79</v>
      </c>
      <c r="D144" s="48" t="s">
        <v>20</v>
      </c>
      <c r="E144" s="49">
        <v>1</v>
      </c>
      <c r="F144" s="50"/>
      <c r="G144" s="51">
        <f>E144*F144</f>
        <v>0</v>
      </c>
    </row>
    <row r="145" spans="1:7">
      <c r="A145" s="52"/>
      <c r="B145" s="61"/>
      <c r="C145" s="47"/>
      <c r="D145" s="48"/>
      <c r="E145" s="49"/>
      <c r="F145" s="50"/>
      <c r="G145" s="51"/>
    </row>
    <row r="146" spans="1:7">
      <c r="A146" s="45"/>
      <c r="B146" s="61">
        <v>4.04</v>
      </c>
      <c r="C146" s="47" t="s">
        <v>80</v>
      </c>
      <c r="D146" s="48" t="s">
        <v>20</v>
      </c>
      <c r="E146" s="49">
        <v>1</v>
      </c>
      <c r="F146" s="50"/>
      <c r="G146" s="51">
        <f>E146*F146</f>
        <v>0</v>
      </c>
    </row>
    <row r="147" spans="1:7">
      <c r="A147" s="52"/>
      <c r="B147" s="61"/>
      <c r="C147" s="47"/>
      <c r="D147" s="48"/>
      <c r="E147" s="49"/>
      <c r="F147" s="50"/>
      <c r="G147" s="51"/>
    </row>
    <row r="148" spans="1:7">
      <c r="A148" s="45"/>
      <c r="B148" s="61">
        <v>4.05</v>
      </c>
      <c r="C148" s="47" t="s">
        <v>81</v>
      </c>
      <c r="D148" s="48" t="s">
        <v>20</v>
      </c>
      <c r="E148" s="49">
        <v>1</v>
      </c>
      <c r="F148" s="50"/>
      <c r="G148" s="51">
        <f>E148*F148</f>
        <v>0</v>
      </c>
    </row>
    <row r="149" spans="1:7">
      <c r="A149" s="52"/>
      <c r="B149" s="61"/>
      <c r="C149" s="47"/>
      <c r="D149" s="48"/>
      <c r="E149" s="49"/>
      <c r="F149" s="50"/>
      <c r="G149" s="51"/>
    </row>
    <row r="150" spans="1:7">
      <c r="A150" s="45"/>
      <c r="B150" s="61">
        <v>4.0599999999999996</v>
      </c>
      <c r="C150" s="47" t="s">
        <v>82</v>
      </c>
      <c r="D150" s="48" t="s">
        <v>20</v>
      </c>
      <c r="E150" s="49">
        <v>1</v>
      </c>
      <c r="F150" s="50"/>
      <c r="G150" s="51">
        <f>E150*F150</f>
        <v>0</v>
      </c>
    </row>
    <row r="151" spans="1:7">
      <c r="A151" s="45"/>
      <c r="B151" s="61"/>
      <c r="C151" s="47"/>
      <c r="D151" s="48"/>
      <c r="E151" s="49"/>
      <c r="F151" s="50"/>
      <c r="G151" s="51"/>
    </row>
    <row r="152" spans="1:7">
      <c r="A152" s="45"/>
      <c r="B152" s="61">
        <v>4.07</v>
      </c>
      <c r="C152" s="47" t="s">
        <v>83</v>
      </c>
      <c r="D152" s="48" t="s">
        <v>20</v>
      </c>
      <c r="E152" s="49">
        <v>1</v>
      </c>
      <c r="F152" s="50"/>
      <c r="G152" s="51">
        <f>E152*F152</f>
        <v>0</v>
      </c>
    </row>
    <row r="153" spans="1:7">
      <c r="A153" s="45"/>
      <c r="B153" s="61"/>
      <c r="C153" s="47"/>
      <c r="D153" s="48"/>
      <c r="E153" s="49"/>
      <c r="F153" s="50"/>
      <c r="G153" s="51"/>
    </row>
    <row r="154" spans="1:7" ht="24">
      <c r="A154" s="45"/>
      <c r="B154" s="61">
        <v>4.08</v>
      </c>
      <c r="C154" s="47" t="s">
        <v>84</v>
      </c>
      <c r="D154" s="48" t="s">
        <v>20</v>
      </c>
      <c r="E154" s="49">
        <v>1</v>
      </c>
      <c r="F154" s="50"/>
      <c r="G154" s="51">
        <f>E154*F154</f>
        <v>0</v>
      </c>
    </row>
    <row r="155" spans="1:7">
      <c r="A155" s="45"/>
      <c r="B155" s="61"/>
      <c r="C155" s="47"/>
      <c r="D155" s="48"/>
      <c r="E155" s="49"/>
      <c r="F155" s="50"/>
      <c r="G155" s="51"/>
    </row>
    <row r="156" spans="1:7">
      <c r="A156" s="45"/>
      <c r="B156" s="61">
        <v>4.09</v>
      </c>
      <c r="C156" s="47" t="s">
        <v>85</v>
      </c>
      <c r="D156" s="48" t="s">
        <v>20</v>
      </c>
      <c r="E156" s="49">
        <v>1</v>
      </c>
      <c r="F156" s="50"/>
      <c r="G156" s="51">
        <f>E156*F156</f>
        <v>0</v>
      </c>
    </row>
    <row r="157" spans="1:7">
      <c r="A157" s="45"/>
      <c r="B157" s="61"/>
      <c r="C157" s="47"/>
      <c r="D157" s="48"/>
      <c r="E157" s="49"/>
      <c r="F157" s="50"/>
      <c r="G157" s="51"/>
    </row>
    <row r="158" spans="1:7">
      <c r="A158" s="45"/>
      <c r="B158" s="61"/>
      <c r="C158" s="70" t="s">
        <v>86</v>
      </c>
      <c r="D158" s="48"/>
      <c r="E158" s="49"/>
      <c r="F158" s="50"/>
      <c r="G158" s="51"/>
    </row>
    <row r="159" spans="1:7">
      <c r="A159" s="45"/>
      <c r="B159" s="61"/>
      <c r="C159" s="47"/>
      <c r="D159" s="48"/>
      <c r="E159" s="49"/>
      <c r="F159" s="50"/>
      <c r="G159" s="51"/>
    </row>
    <row r="160" spans="1:7" ht="48">
      <c r="A160" s="45"/>
      <c r="B160" s="61">
        <v>4.0999999999999996</v>
      </c>
      <c r="C160" s="47" t="s">
        <v>87</v>
      </c>
      <c r="D160" s="48" t="s">
        <v>20</v>
      </c>
      <c r="E160" s="49">
        <v>1</v>
      </c>
      <c r="F160" s="50"/>
      <c r="G160" s="51">
        <f>E160*F160</f>
        <v>0</v>
      </c>
    </row>
    <row r="161" spans="1:7">
      <c r="A161" s="45"/>
      <c r="B161" s="61"/>
      <c r="C161" s="47"/>
      <c r="D161" s="48"/>
      <c r="E161" s="49"/>
      <c r="F161" s="50"/>
      <c r="G161" s="51"/>
    </row>
    <row r="162" spans="1:7" ht="48">
      <c r="A162" s="45"/>
      <c r="B162" s="61">
        <v>4.1100000000000003</v>
      </c>
      <c r="C162" s="47" t="s">
        <v>88</v>
      </c>
      <c r="D162" s="48" t="s">
        <v>20</v>
      </c>
      <c r="E162" s="49">
        <v>1</v>
      </c>
      <c r="F162" s="50"/>
      <c r="G162" s="51">
        <f>E162*F162</f>
        <v>0</v>
      </c>
    </row>
    <row r="163" spans="1:7">
      <c r="A163" s="45"/>
      <c r="B163" s="61"/>
      <c r="C163" s="47"/>
      <c r="D163" s="48"/>
      <c r="E163" s="49"/>
      <c r="F163" s="50"/>
      <c r="G163" s="51"/>
    </row>
    <row r="164" spans="1:7" ht="48">
      <c r="A164" s="17"/>
      <c r="B164" s="61">
        <v>4.12</v>
      </c>
      <c r="C164" s="47" t="s">
        <v>89</v>
      </c>
      <c r="D164" s="48" t="s">
        <v>20</v>
      </c>
      <c r="E164" s="49">
        <v>1</v>
      </c>
      <c r="F164" s="50"/>
      <c r="G164" s="51">
        <f>E164*F164</f>
        <v>0</v>
      </c>
    </row>
    <row r="165" spans="1:7">
      <c r="A165" s="17"/>
      <c r="B165" s="61"/>
      <c r="C165" s="47"/>
      <c r="D165" s="48"/>
      <c r="E165" s="49"/>
      <c r="F165" s="50"/>
      <c r="G165" s="51"/>
    </row>
    <row r="166" spans="1:7" ht="48">
      <c r="A166" s="45"/>
      <c r="B166" s="61">
        <v>4.13</v>
      </c>
      <c r="C166" s="47" t="s">
        <v>90</v>
      </c>
      <c r="D166" s="48" t="s">
        <v>20</v>
      </c>
      <c r="E166" s="49">
        <v>1</v>
      </c>
      <c r="F166" s="50"/>
      <c r="G166" s="51">
        <f>E166*F166</f>
        <v>0</v>
      </c>
    </row>
    <row r="167" spans="1:7">
      <c r="A167" s="17"/>
      <c r="B167" s="76"/>
      <c r="C167" s="77"/>
      <c r="D167" s="38"/>
      <c r="E167" s="18"/>
      <c r="F167" s="19"/>
      <c r="G167" s="23"/>
    </row>
    <row r="168" spans="1:7" ht="24">
      <c r="A168" s="45"/>
      <c r="B168" s="61"/>
      <c r="C168" s="70" t="s">
        <v>91</v>
      </c>
      <c r="D168" s="48"/>
      <c r="E168" s="49"/>
      <c r="F168" s="50"/>
      <c r="G168" s="51"/>
    </row>
    <row r="169" spans="1:7">
      <c r="A169" s="45"/>
      <c r="B169" s="61">
        <v>4.1399999999999997</v>
      </c>
      <c r="C169" s="47" t="s">
        <v>92</v>
      </c>
      <c r="D169" s="48" t="s">
        <v>20</v>
      </c>
      <c r="E169" s="49">
        <v>6</v>
      </c>
      <c r="F169" s="50"/>
      <c r="G169" s="51">
        <f>F169*E169</f>
        <v>0</v>
      </c>
    </row>
    <row r="170" spans="1:7">
      <c r="A170" s="45"/>
      <c r="B170" s="61">
        <v>4.1500000000000004</v>
      </c>
      <c r="C170" s="47" t="s">
        <v>93</v>
      </c>
      <c r="D170" s="48" t="s">
        <v>20</v>
      </c>
      <c r="E170" s="49">
        <v>6</v>
      </c>
      <c r="F170" s="50"/>
      <c r="G170" s="51">
        <f>F170*E170</f>
        <v>0</v>
      </c>
    </row>
    <row r="171" spans="1:7">
      <c r="A171" s="45"/>
      <c r="B171" s="61"/>
      <c r="C171" s="47"/>
      <c r="D171" s="48"/>
      <c r="E171" s="49"/>
      <c r="F171" s="50"/>
      <c r="G171" s="51"/>
    </row>
    <row r="172" spans="1:7" ht="24">
      <c r="A172" s="45"/>
      <c r="B172" s="61"/>
      <c r="C172" s="70" t="s">
        <v>94</v>
      </c>
      <c r="D172" s="48"/>
      <c r="E172" s="49"/>
      <c r="F172" s="50"/>
      <c r="G172" s="51"/>
    </row>
    <row r="173" spans="1:7">
      <c r="A173" s="45"/>
      <c r="B173" s="61">
        <v>4.16</v>
      </c>
      <c r="C173" s="47" t="s">
        <v>95</v>
      </c>
      <c r="D173" s="48" t="s">
        <v>20</v>
      </c>
      <c r="E173" s="49">
        <v>48</v>
      </c>
      <c r="F173" s="50"/>
      <c r="G173" s="51">
        <f>E173*F173</f>
        <v>0</v>
      </c>
    </row>
    <row r="174" spans="1:7">
      <c r="A174" s="45"/>
      <c r="B174" s="61">
        <v>4.17</v>
      </c>
      <c r="C174" s="58" t="s">
        <v>96</v>
      </c>
      <c r="D174" s="48" t="s">
        <v>20</v>
      </c>
      <c r="E174" s="49">
        <v>48</v>
      </c>
      <c r="F174" s="50"/>
      <c r="G174" s="51">
        <f>E174*F174</f>
        <v>0</v>
      </c>
    </row>
    <row r="175" spans="1:7">
      <c r="A175" s="45"/>
      <c r="B175" s="77"/>
      <c r="C175" s="38"/>
      <c r="D175" s="18"/>
      <c r="E175" s="19"/>
      <c r="F175" s="23"/>
      <c r="G175" s="33"/>
    </row>
    <row r="176" spans="1:7" ht="24">
      <c r="A176" s="45"/>
      <c r="B176" s="46">
        <v>4.18</v>
      </c>
      <c r="C176" s="69" t="s">
        <v>97</v>
      </c>
      <c r="D176" s="48" t="s">
        <v>20</v>
      </c>
      <c r="E176" s="49">
        <v>1</v>
      </c>
      <c r="F176" s="50"/>
      <c r="G176" s="78">
        <f>E176*F176</f>
        <v>0</v>
      </c>
    </row>
    <row r="177" spans="1:7">
      <c r="A177" s="45"/>
      <c r="B177" s="61"/>
      <c r="C177" s="47"/>
      <c r="D177" s="48"/>
      <c r="E177" s="49"/>
      <c r="F177" s="50"/>
      <c r="G177" s="51"/>
    </row>
    <row r="178" spans="1:7" ht="24">
      <c r="A178" s="10"/>
      <c r="B178" s="46">
        <v>4.1900000000000004</v>
      </c>
      <c r="C178" s="69" t="s">
        <v>98</v>
      </c>
      <c r="D178" s="48" t="s">
        <v>20</v>
      </c>
      <c r="E178" s="49">
        <v>1</v>
      </c>
      <c r="F178" s="50"/>
      <c r="G178" s="51">
        <f>E178*F178</f>
        <v>0</v>
      </c>
    </row>
    <row r="179" spans="1:7">
      <c r="A179" s="17"/>
      <c r="B179" s="60"/>
      <c r="C179" s="12"/>
      <c r="D179" s="18"/>
      <c r="E179" s="19"/>
      <c r="F179" s="15"/>
      <c r="G179" s="16"/>
    </row>
    <row r="180" spans="1:7" ht="25.5">
      <c r="A180" s="10"/>
      <c r="B180" s="11"/>
      <c r="C180" s="32" t="s">
        <v>99</v>
      </c>
      <c r="D180" s="18"/>
      <c r="E180" s="19"/>
      <c r="F180" s="23" t="s">
        <v>23</v>
      </c>
      <c r="G180" s="33">
        <f>SUM(G134:G179)</f>
        <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view="pageBreakPreview" topLeftCell="A114" zoomScaleNormal="100" zoomScaleSheetLayoutView="100" workbookViewId="0">
      <selection activeCell="F121" sqref="F121"/>
    </sheetView>
  </sheetViews>
  <sheetFormatPr defaultRowHeight="15"/>
  <cols>
    <col min="1" max="1" width="6" customWidth="1"/>
    <col min="2" max="2" width="30.85546875" customWidth="1"/>
    <col min="3" max="3" width="4" customWidth="1"/>
    <col min="4" max="4" width="7.5703125" customWidth="1"/>
    <col min="5" max="5" width="13.7109375" customWidth="1"/>
    <col min="6" max="6" width="15.7109375" customWidth="1"/>
  </cols>
  <sheetData>
    <row r="1" spans="1:6">
      <c r="A1" s="79"/>
      <c r="B1" s="80"/>
      <c r="C1" s="81"/>
      <c r="D1" s="82"/>
      <c r="E1" s="83"/>
      <c r="F1" s="83"/>
    </row>
    <row r="2" spans="1:6">
      <c r="A2" s="84"/>
      <c r="B2" s="85" t="s">
        <v>100</v>
      </c>
      <c r="C2" s="86"/>
      <c r="D2" s="87"/>
      <c r="E2" s="88"/>
      <c r="F2" s="88"/>
    </row>
    <row r="3" spans="1:6">
      <c r="A3" s="79"/>
      <c r="B3" s="80"/>
      <c r="C3" s="81"/>
      <c r="D3" s="82"/>
      <c r="E3" s="83"/>
      <c r="F3" s="83"/>
    </row>
    <row r="4" spans="1:6">
      <c r="A4" s="79"/>
      <c r="B4" s="80"/>
      <c r="C4" s="81"/>
      <c r="D4" s="82"/>
      <c r="E4" s="83"/>
      <c r="F4" s="83"/>
    </row>
    <row r="5" spans="1:6">
      <c r="A5" s="79"/>
      <c r="B5" s="80"/>
      <c r="C5" s="81"/>
      <c r="D5" s="82"/>
      <c r="E5" s="83"/>
      <c r="F5" s="83"/>
    </row>
    <row r="6" spans="1:6">
      <c r="A6" s="79"/>
      <c r="B6" s="80"/>
      <c r="C6" s="81"/>
      <c r="D6" s="82"/>
      <c r="E6" s="83"/>
      <c r="F6" s="83"/>
    </row>
    <row r="7" spans="1:6">
      <c r="A7" s="79"/>
      <c r="B7" s="80" t="s">
        <v>101</v>
      </c>
      <c r="C7" s="81"/>
      <c r="D7" s="82"/>
      <c r="E7" s="83"/>
      <c r="F7" s="83"/>
    </row>
    <row r="8" spans="1:6">
      <c r="A8" s="79"/>
      <c r="B8" s="80"/>
      <c r="C8" s="81"/>
      <c r="D8" s="82"/>
      <c r="E8" s="83"/>
      <c r="F8" s="83">
        <f>F65</f>
        <v>0</v>
      </c>
    </row>
    <row r="9" spans="1:6">
      <c r="A9" s="79"/>
      <c r="B9" s="80"/>
      <c r="C9" s="81"/>
      <c r="D9" s="82"/>
      <c r="E9" s="83"/>
      <c r="F9" s="83"/>
    </row>
    <row r="10" spans="1:6">
      <c r="A10" s="79"/>
      <c r="B10" s="80"/>
      <c r="C10" s="81"/>
      <c r="D10" s="82"/>
      <c r="E10" s="83"/>
      <c r="F10" s="83"/>
    </row>
    <row r="11" spans="1:6">
      <c r="A11" s="79"/>
      <c r="B11" s="80"/>
      <c r="C11" s="81"/>
      <c r="D11" s="82"/>
      <c r="E11" s="83"/>
      <c r="F11" s="83"/>
    </row>
    <row r="12" spans="1:6">
      <c r="A12" s="79"/>
      <c r="B12" s="80" t="s">
        <v>102</v>
      </c>
      <c r="C12" s="81"/>
      <c r="D12" s="82"/>
      <c r="E12" s="83"/>
      <c r="F12" s="83"/>
    </row>
    <row r="13" spans="1:6">
      <c r="A13" s="79"/>
      <c r="B13" s="80"/>
      <c r="C13" s="81"/>
      <c r="D13" s="82"/>
      <c r="E13" s="83"/>
      <c r="F13" s="83">
        <f>F81</f>
        <v>0</v>
      </c>
    </row>
    <row r="14" spans="1:6">
      <c r="A14" s="79"/>
      <c r="B14" s="80"/>
      <c r="C14" s="81"/>
      <c r="D14" s="82"/>
      <c r="E14" s="83"/>
      <c r="F14" s="83"/>
    </row>
    <row r="15" spans="1:6">
      <c r="A15" s="79"/>
      <c r="B15" s="80"/>
      <c r="C15" s="81"/>
      <c r="D15" s="82"/>
      <c r="E15" s="83"/>
      <c r="F15" s="83"/>
    </row>
    <row r="16" spans="1:6">
      <c r="A16" s="79"/>
      <c r="B16" s="80"/>
      <c r="C16" s="81"/>
      <c r="D16" s="82"/>
      <c r="E16" s="83"/>
      <c r="F16" s="83"/>
    </row>
    <row r="17" spans="1:6">
      <c r="A17" s="79"/>
      <c r="B17" s="80" t="s">
        <v>103</v>
      </c>
      <c r="C17" s="81"/>
      <c r="D17" s="82"/>
      <c r="E17" s="83"/>
      <c r="F17" s="83"/>
    </row>
    <row r="18" spans="1:6">
      <c r="A18" s="79"/>
      <c r="B18" s="80"/>
      <c r="C18" s="81"/>
      <c r="D18" s="82"/>
      <c r="E18" s="83"/>
      <c r="F18" s="83">
        <f>F92</f>
        <v>0</v>
      </c>
    </row>
    <row r="19" spans="1:6">
      <c r="A19" s="79"/>
      <c r="B19" s="80"/>
      <c r="C19" s="81"/>
      <c r="D19" s="82"/>
      <c r="E19" s="83"/>
      <c r="F19" s="83"/>
    </row>
    <row r="20" spans="1:6">
      <c r="A20" s="79"/>
      <c r="B20" s="80"/>
      <c r="C20" s="81"/>
      <c r="D20" s="82"/>
      <c r="E20" s="83"/>
      <c r="F20" s="83"/>
    </row>
    <row r="21" spans="1:6">
      <c r="A21" s="79"/>
      <c r="B21" s="80"/>
      <c r="C21" s="81"/>
      <c r="D21" s="82"/>
      <c r="E21" s="83"/>
      <c r="F21" s="83"/>
    </row>
    <row r="22" spans="1:6">
      <c r="A22" s="79"/>
      <c r="B22" s="80" t="s">
        <v>104</v>
      </c>
      <c r="C22" s="81"/>
      <c r="D22" s="82"/>
      <c r="E22" s="83"/>
      <c r="F22" s="83"/>
    </row>
    <row r="23" spans="1:6">
      <c r="A23" s="79"/>
      <c r="B23" s="80"/>
      <c r="C23" s="81"/>
      <c r="D23" s="82"/>
      <c r="E23" s="83"/>
      <c r="F23" s="83">
        <f>F102</f>
        <v>0</v>
      </c>
    </row>
    <row r="24" spans="1:6">
      <c r="A24" s="79"/>
      <c r="B24" s="80"/>
      <c r="C24" s="81"/>
      <c r="D24" s="82"/>
      <c r="E24" s="83"/>
      <c r="F24" s="83"/>
    </row>
    <row r="25" spans="1:6">
      <c r="A25" s="79"/>
      <c r="B25" s="80"/>
      <c r="C25" s="81"/>
      <c r="D25" s="82"/>
      <c r="E25" s="83"/>
      <c r="F25" s="83"/>
    </row>
    <row r="26" spans="1:6">
      <c r="A26" s="79"/>
      <c r="B26" s="80"/>
      <c r="C26" s="81"/>
      <c r="D26" s="82"/>
      <c r="E26" s="83"/>
      <c r="F26" s="83"/>
    </row>
    <row r="27" spans="1:6">
      <c r="A27" s="79"/>
      <c r="B27" s="80" t="s">
        <v>105</v>
      </c>
      <c r="C27" s="81"/>
      <c r="D27" s="82"/>
      <c r="E27" s="83"/>
      <c r="F27" s="83"/>
    </row>
    <row r="28" spans="1:6">
      <c r="A28" s="79"/>
      <c r="B28" s="80"/>
      <c r="C28" s="81" t="s">
        <v>106</v>
      </c>
      <c r="D28" s="82"/>
      <c r="E28" s="83"/>
      <c r="F28" s="83"/>
    </row>
    <row r="29" spans="1:6">
      <c r="A29" s="79"/>
      <c r="B29" s="80"/>
      <c r="C29" s="81"/>
      <c r="D29" s="82"/>
      <c r="E29" s="83"/>
      <c r="F29" s="83">
        <f>F112</f>
        <v>0</v>
      </c>
    </row>
    <row r="30" spans="1:6">
      <c r="A30" s="79"/>
      <c r="B30" s="80"/>
      <c r="C30" s="81"/>
      <c r="D30" s="82"/>
      <c r="E30" s="83"/>
      <c r="F30" s="83"/>
    </row>
    <row r="31" spans="1:6">
      <c r="A31" s="79"/>
      <c r="B31" s="80"/>
      <c r="C31" s="81"/>
      <c r="D31" s="82"/>
      <c r="E31" s="83"/>
      <c r="F31" s="83"/>
    </row>
    <row r="32" spans="1:6">
      <c r="A32" s="89"/>
      <c r="B32" s="80" t="s">
        <v>107</v>
      </c>
      <c r="C32" s="81"/>
      <c r="D32" s="82"/>
      <c r="E32" s="83"/>
      <c r="F32" s="83"/>
    </row>
    <row r="33" spans="1:6">
      <c r="A33" s="89"/>
      <c r="B33" s="80"/>
      <c r="C33" s="81"/>
      <c r="D33" s="82"/>
      <c r="E33" s="83"/>
      <c r="F33" s="83">
        <f>F121</f>
        <v>0</v>
      </c>
    </row>
    <row r="34" spans="1:6" ht="15.75">
      <c r="A34" s="89"/>
      <c r="B34" s="80"/>
      <c r="C34" s="90"/>
      <c r="D34" s="90"/>
      <c r="E34" s="91"/>
      <c r="F34" s="92"/>
    </row>
    <row r="35" spans="1:6" ht="15.75">
      <c r="A35" s="89"/>
      <c r="B35" s="80"/>
      <c r="C35" s="90"/>
      <c r="D35" s="90"/>
      <c r="E35" s="91"/>
      <c r="F35" s="92"/>
    </row>
    <row r="36" spans="1:6" ht="15.75">
      <c r="A36" s="89"/>
      <c r="B36" s="80"/>
      <c r="C36" s="90"/>
      <c r="D36" s="90"/>
      <c r="E36" s="91"/>
      <c r="F36" s="92"/>
    </row>
    <row r="37" spans="1:6">
      <c r="A37" s="79"/>
      <c r="B37" s="80"/>
      <c r="C37" s="81"/>
      <c r="D37" s="82"/>
      <c r="E37" s="83"/>
      <c r="F37" s="83"/>
    </row>
    <row r="38" spans="1:6">
      <c r="A38" s="84"/>
      <c r="B38" s="85"/>
      <c r="C38" s="86" t="s">
        <v>108</v>
      </c>
      <c r="D38" s="87"/>
      <c r="E38" s="88"/>
      <c r="F38" s="88">
        <f>SUM(F8:F33)</f>
        <v>0</v>
      </c>
    </row>
    <row r="39" spans="1:6">
      <c r="A39" s="79"/>
      <c r="B39" s="80"/>
      <c r="C39" s="81"/>
      <c r="D39" s="82"/>
      <c r="E39" s="83"/>
      <c r="F39" s="83"/>
    </row>
    <row r="40" spans="1:6">
      <c r="A40" s="79"/>
      <c r="B40" s="80"/>
      <c r="C40" s="81"/>
      <c r="D40" s="82"/>
      <c r="E40" s="83"/>
      <c r="F40" s="83"/>
    </row>
    <row r="41" spans="1:6">
      <c r="A41" s="79"/>
      <c r="B41" s="80"/>
      <c r="C41" s="81"/>
      <c r="D41" s="82"/>
      <c r="E41" s="83"/>
      <c r="F41" s="83"/>
    </row>
    <row r="42" spans="1:6">
      <c r="A42" s="79"/>
      <c r="B42" s="89"/>
      <c r="C42" s="86"/>
      <c r="D42" s="87"/>
      <c r="E42" s="83"/>
      <c r="F42" s="83"/>
    </row>
    <row r="43" spans="1:6">
      <c r="A43" s="79"/>
      <c r="B43" s="80" t="s">
        <v>109</v>
      </c>
      <c r="C43" s="81"/>
      <c r="D43" s="82"/>
      <c r="E43" s="83"/>
      <c r="F43" s="83"/>
    </row>
    <row r="44" spans="1:6">
      <c r="A44" s="79"/>
      <c r="B44" s="80"/>
      <c r="C44" s="81"/>
      <c r="D44" s="82"/>
      <c r="E44" s="83"/>
      <c r="F44" s="83"/>
    </row>
    <row r="45" spans="1:6">
      <c r="A45" s="79"/>
      <c r="B45" s="80"/>
      <c r="C45" s="81"/>
      <c r="D45" s="82"/>
      <c r="E45" s="83"/>
      <c r="F45" s="83"/>
    </row>
    <row r="46" spans="1:6">
      <c r="A46" s="79"/>
      <c r="B46" s="80"/>
      <c r="C46" s="81"/>
      <c r="D46" s="82"/>
      <c r="E46" s="83"/>
      <c r="F46" s="83"/>
    </row>
    <row r="47" spans="1:6">
      <c r="A47" s="79"/>
      <c r="B47" s="80"/>
      <c r="C47" s="81"/>
      <c r="D47" s="82"/>
      <c r="E47" s="83"/>
      <c r="F47" s="83"/>
    </row>
    <row r="48" spans="1:6">
      <c r="A48" s="79"/>
      <c r="B48" s="80"/>
      <c r="C48" s="81"/>
      <c r="D48" s="82"/>
      <c r="E48" s="83"/>
      <c r="F48" s="83"/>
    </row>
    <row r="49" spans="1:6">
      <c r="A49" s="79"/>
      <c r="B49" s="80"/>
      <c r="C49" s="81"/>
      <c r="D49" s="82"/>
      <c r="E49" s="83"/>
      <c r="F49" s="83"/>
    </row>
    <row r="50" spans="1:6">
      <c r="A50" s="79"/>
      <c r="B50" s="80"/>
      <c r="C50" s="81"/>
      <c r="D50" s="82"/>
      <c r="E50" s="83"/>
      <c r="F50" s="83"/>
    </row>
    <row r="51" spans="1:6" ht="15.75">
      <c r="A51" s="93" t="s">
        <v>110</v>
      </c>
      <c r="B51" s="80"/>
      <c r="C51" s="81"/>
      <c r="D51" s="82"/>
      <c r="E51" s="83"/>
      <c r="F51" s="83"/>
    </row>
    <row r="52" spans="1:6">
      <c r="A52" s="79"/>
      <c r="B52" s="94"/>
      <c r="C52" s="81"/>
      <c r="D52" s="82"/>
      <c r="E52" s="83"/>
      <c r="F52" s="83"/>
    </row>
    <row r="53" spans="1:6" ht="90">
      <c r="A53" s="79" t="s">
        <v>111</v>
      </c>
      <c r="B53" s="95" t="s">
        <v>112</v>
      </c>
      <c r="C53" s="81" t="s">
        <v>113</v>
      </c>
      <c r="D53" s="96">
        <v>102.49</v>
      </c>
      <c r="E53" s="97"/>
      <c r="F53" s="83">
        <f t="shared" ref="F53:F63" si="0">D53*E53</f>
        <v>0</v>
      </c>
    </row>
    <row r="54" spans="1:6" ht="64.5">
      <c r="A54" s="79" t="s">
        <v>114</v>
      </c>
      <c r="B54" s="95" t="s">
        <v>115</v>
      </c>
      <c r="C54" s="81" t="s">
        <v>116</v>
      </c>
      <c r="D54" s="96">
        <v>3</v>
      </c>
      <c r="E54" s="97"/>
      <c r="F54" s="83">
        <f t="shared" si="0"/>
        <v>0</v>
      </c>
    </row>
    <row r="55" spans="1:6" ht="115.5">
      <c r="A55" s="79" t="s">
        <v>117</v>
      </c>
      <c r="B55" s="95" t="s">
        <v>118</v>
      </c>
      <c r="C55" s="81" t="s">
        <v>119</v>
      </c>
      <c r="D55" s="96">
        <v>102.49</v>
      </c>
      <c r="E55" s="97"/>
      <c r="F55" s="83">
        <f t="shared" si="0"/>
        <v>0</v>
      </c>
    </row>
    <row r="56" spans="1:6" ht="77.25">
      <c r="A56" s="79" t="s">
        <v>120</v>
      </c>
      <c r="B56" s="95" t="s">
        <v>121</v>
      </c>
      <c r="C56" s="81" t="s">
        <v>20</v>
      </c>
      <c r="D56" s="96">
        <v>1</v>
      </c>
      <c r="E56" s="97"/>
      <c r="F56" s="83">
        <f t="shared" si="0"/>
        <v>0</v>
      </c>
    </row>
    <row r="57" spans="1:6" ht="39">
      <c r="A57" s="79" t="s">
        <v>122</v>
      </c>
      <c r="B57" s="95" t="s">
        <v>123</v>
      </c>
      <c r="C57" s="81" t="s">
        <v>20</v>
      </c>
      <c r="D57" s="96">
        <v>1</v>
      </c>
      <c r="E57" s="97"/>
      <c r="F57" s="83">
        <f t="shared" si="0"/>
        <v>0</v>
      </c>
    </row>
    <row r="58" spans="1:6" ht="90">
      <c r="A58" s="79" t="s">
        <v>124</v>
      </c>
      <c r="B58" s="95" t="s">
        <v>125</v>
      </c>
      <c r="C58" s="81" t="s">
        <v>116</v>
      </c>
      <c r="D58" s="96">
        <v>17</v>
      </c>
      <c r="E58" s="98"/>
      <c r="F58" s="91">
        <f t="shared" si="0"/>
        <v>0</v>
      </c>
    </row>
    <row r="59" spans="1:6">
      <c r="A59" s="79" t="s">
        <v>126</v>
      </c>
      <c r="B59" s="95" t="s">
        <v>127</v>
      </c>
      <c r="C59" s="81" t="s">
        <v>51</v>
      </c>
      <c r="D59" s="96">
        <v>15</v>
      </c>
      <c r="E59" s="98"/>
      <c r="F59" s="91">
        <f t="shared" si="0"/>
        <v>0</v>
      </c>
    </row>
    <row r="60" spans="1:6" ht="26.25">
      <c r="A60" s="79" t="s">
        <v>128</v>
      </c>
      <c r="B60" s="95" t="s">
        <v>129</v>
      </c>
      <c r="C60" s="81" t="s">
        <v>51</v>
      </c>
      <c r="D60" s="96">
        <v>15</v>
      </c>
      <c r="E60" s="98"/>
      <c r="F60" s="91">
        <f t="shared" si="0"/>
        <v>0</v>
      </c>
    </row>
    <row r="61" spans="1:6" ht="39">
      <c r="A61" s="79" t="s">
        <v>130</v>
      </c>
      <c r="B61" s="95" t="s">
        <v>131</v>
      </c>
      <c r="C61" s="81" t="s">
        <v>51</v>
      </c>
      <c r="D61" s="96">
        <v>8</v>
      </c>
      <c r="E61" s="98"/>
      <c r="F61" s="91">
        <f t="shared" si="0"/>
        <v>0</v>
      </c>
    </row>
    <row r="62" spans="1:6" ht="64.5">
      <c r="A62" s="79" t="s">
        <v>132</v>
      </c>
      <c r="B62" s="95" t="s">
        <v>133</v>
      </c>
      <c r="C62" s="99" t="s">
        <v>18</v>
      </c>
      <c r="D62" s="96">
        <v>102.49</v>
      </c>
      <c r="E62" s="97"/>
      <c r="F62" s="82">
        <f t="shared" si="0"/>
        <v>0</v>
      </c>
    </row>
    <row r="63" spans="1:6" ht="230.25">
      <c r="A63" s="79" t="s">
        <v>134</v>
      </c>
      <c r="B63" s="95" t="s">
        <v>135</v>
      </c>
      <c r="C63" s="99" t="s">
        <v>18</v>
      </c>
      <c r="D63" s="96">
        <v>102.49</v>
      </c>
      <c r="E63" s="97"/>
      <c r="F63" s="82">
        <f t="shared" si="0"/>
        <v>0</v>
      </c>
    </row>
    <row r="64" spans="1:6">
      <c r="A64" s="79"/>
      <c r="B64" s="100"/>
      <c r="C64" s="101"/>
      <c r="D64" s="101"/>
      <c r="E64" s="102"/>
      <c r="F64" s="91"/>
    </row>
    <row r="65" spans="1:6" ht="15.75" thickBot="1">
      <c r="A65" s="103"/>
      <c r="B65" s="104" t="s">
        <v>136</v>
      </c>
      <c r="C65" s="105"/>
      <c r="D65" s="106"/>
      <c r="E65" s="107"/>
      <c r="F65" s="108">
        <f>SUM(F53:F63)</f>
        <v>0</v>
      </c>
    </row>
    <row r="66" spans="1:6" ht="15.75" thickTop="1">
      <c r="A66" s="79"/>
      <c r="B66" s="109"/>
      <c r="C66" s="81"/>
      <c r="D66" s="82"/>
      <c r="E66" s="91"/>
      <c r="F66" s="88"/>
    </row>
    <row r="67" spans="1:6">
      <c r="A67" s="79"/>
      <c r="B67" s="109"/>
      <c r="C67" s="81"/>
      <c r="D67" s="82"/>
      <c r="E67" s="91"/>
      <c r="F67" s="88"/>
    </row>
    <row r="68" spans="1:6" ht="15.75">
      <c r="A68" s="90" t="s">
        <v>137</v>
      </c>
      <c r="B68" s="90" t="s">
        <v>138</v>
      </c>
      <c r="C68" s="81"/>
      <c r="D68" s="82"/>
      <c r="E68" s="91"/>
      <c r="F68" s="91"/>
    </row>
    <row r="69" spans="1:6" ht="15.75">
      <c r="A69" s="90"/>
      <c r="B69" s="90"/>
      <c r="C69" s="81"/>
      <c r="D69" s="82"/>
      <c r="E69" s="91"/>
      <c r="F69" s="91"/>
    </row>
    <row r="70" spans="1:6" ht="15.75">
      <c r="A70" s="90"/>
      <c r="B70" s="110" t="s">
        <v>139</v>
      </c>
      <c r="C70" s="81"/>
      <c r="D70" s="82"/>
      <c r="E70" s="91"/>
      <c r="F70" s="91"/>
    </row>
    <row r="71" spans="1:6" ht="90">
      <c r="A71" s="90"/>
      <c r="B71" s="100" t="s">
        <v>140</v>
      </c>
      <c r="C71" s="81"/>
      <c r="D71" s="82"/>
      <c r="E71" s="91"/>
      <c r="F71" s="91"/>
    </row>
    <row r="72" spans="1:6" ht="90">
      <c r="A72" s="79" t="s">
        <v>141</v>
      </c>
      <c r="B72" s="111" t="s">
        <v>142</v>
      </c>
      <c r="C72" s="81" t="s">
        <v>30</v>
      </c>
      <c r="D72" s="96">
        <v>26.67</v>
      </c>
      <c r="E72" s="97"/>
      <c r="F72" s="83">
        <f t="shared" ref="F72:F77" si="1">D72*E72</f>
        <v>0</v>
      </c>
    </row>
    <row r="73" spans="1:6" ht="102.75">
      <c r="A73" s="79" t="s">
        <v>143</v>
      </c>
      <c r="B73" s="111" t="s">
        <v>144</v>
      </c>
      <c r="C73" s="81" t="s">
        <v>30</v>
      </c>
      <c r="D73" s="96">
        <v>175.78</v>
      </c>
      <c r="E73" s="97"/>
      <c r="F73" s="83">
        <f t="shared" si="1"/>
        <v>0</v>
      </c>
    </row>
    <row r="74" spans="1:6" ht="102.75">
      <c r="A74" s="79" t="s">
        <v>145</v>
      </c>
      <c r="B74" s="111" t="s">
        <v>146</v>
      </c>
      <c r="C74" s="81" t="s">
        <v>30</v>
      </c>
      <c r="D74" s="96">
        <v>25.31</v>
      </c>
      <c r="E74" s="97"/>
      <c r="F74" s="83">
        <f t="shared" si="1"/>
        <v>0</v>
      </c>
    </row>
    <row r="75" spans="1:6" ht="77.25">
      <c r="A75" s="79" t="s">
        <v>147</v>
      </c>
      <c r="B75" s="111" t="s">
        <v>148</v>
      </c>
      <c r="C75" s="81" t="s">
        <v>30</v>
      </c>
      <c r="D75" s="96">
        <v>25.31</v>
      </c>
      <c r="E75" s="98"/>
      <c r="F75" s="91">
        <f t="shared" si="1"/>
        <v>0</v>
      </c>
    </row>
    <row r="76" spans="1:6" ht="51.75">
      <c r="A76" s="79" t="s">
        <v>149</v>
      </c>
      <c r="B76" s="112" t="s">
        <v>150</v>
      </c>
      <c r="C76" s="81" t="s">
        <v>151</v>
      </c>
      <c r="D76" s="96">
        <v>128.11000000000001</v>
      </c>
      <c r="E76" s="97"/>
      <c r="F76" s="83">
        <f t="shared" si="1"/>
        <v>0</v>
      </c>
    </row>
    <row r="77" spans="1:6" ht="102.75">
      <c r="A77" s="79" t="s">
        <v>152</v>
      </c>
      <c r="B77" s="112" t="s">
        <v>153</v>
      </c>
      <c r="C77" s="81" t="s">
        <v>154</v>
      </c>
      <c r="D77" s="113">
        <v>13.32</v>
      </c>
      <c r="E77" s="97"/>
      <c r="F77" s="83">
        <f t="shared" si="1"/>
        <v>0</v>
      </c>
    </row>
    <row r="78" spans="1:6" ht="115.5">
      <c r="A78" s="79" t="s">
        <v>155</v>
      </c>
      <c r="B78" s="114" t="s">
        <v>156</v>
      </c>
      <c r="C78" s="81" t="s">
        <v>30</v>
      </c>
      <c r="D78" s="113">
        <v>80.819999999999993</v>
      </c>
      <c r="E78" s="97"/>
      <c r="F78" s="83">
        <f>E78*D78</f>
        <v>0</v>
      </c>
    </row>
    <row r="79" spans="1:6" ht="89.25">
      <c r="A79" s="79" t="s">
        <v>157</v>
      </c>
      <c r="B79" s="115" t="s">
        <v>158</v>
      </c>
      <c r="C79" s="81" t="s">
        <v>30</v>
      </c>
      <c r="D79" s="113">
        <v>26.67</v>
      </c>
      <c r="E79" s="97"/>
      <c r="F79" s="83">
        <f>D79*E79</f>
        <v>0</v>
      </c>
    </row>
    <row r="80" spans="1:6">
      <c r="A80" s="79"/>
      <c r="B80" s="112"/>
      <c r="C80" s="81"/>
      <c r="D80" s="96"/>
      <c r="E80" s="97"/>
      <c r="F80" s="83"/>
    </row>
    <row r="81" spans="1:6" ht="15.75" thickBot="1">
      <c r="A81" s="103"/>
      <c r="B81" s="104" t="s">
        <v>159</v>
      </c>
      <c r="C81" s="105"/>
      <c r="D81" s="106"/>
      <c r="E81" s="107"/>
      <c r="F81" s="108">
        <f>SUM(F72:F79)</f>
        <v>0</v>
      </c>
    </row>
    <row r="82" spans="1:6" ht="15.75" thickTop="1">
      <c r="A82" s="79"/>
      <c r="B82" s="109"/>
      <c r="C82" s="81"/>
      <c r="D82" s="82"/>
      <c r="E82" s="91"/>
      <c r="F82" s="92"/>
    </row>
    <row r="83" spans="1:6">
      <c r="A83" s="79"/>
      <c r="B83" s="109"/>
      <c r="C83" s="81"/>
      <c r="D83" s="82"/>
      <c r="E83" s="91"/>
      <c r="F83" s="92"/>
    </row>
    <row r="84" spans="1:6" ht="15.75">
      <c r="A84" s="90" t="s">
        <v>160</v>
      </c>
      <c r="B84" s="90" t="s">
        <v>25</v>
      </c>
      <c r="C84" s="81"/>
      <c r="D84" s="82"/>
      <c r="E84" s="91"/>
      <c r="F84" s="91"/>
    </row>
    <row r="85" spans="1:6">
      <c r="A85" s="79"/>
      <c r="B85" s="80"/>
      <c r="C85" s="81"/>
      <c r="D85" s="82"/>
      <c r="E85" s="91"/>
      <c r="F85" s="91"/>
    </row>
    <row r="86" spans="1:6" ht="128.25">
      <c r="A86" s="79" t="s">
        <v>161</v>
      </c>
      <c r="B86" s="95" t="s">
        <v>162</v>
      </c>
      <c r="C86" s="81" t="s">
        <v>116</v>
      </c>
      <c r="D86" s="96">
        <v>3</v>
      </c>
      <c r="E86" s="97"/>
      <c r="F86" s="83">
        <f>D86*E86</f>
        <v>0</v>
      </c>
    </row>
    <row r="87" spans="1:6" ht="179.25">
      <c r="A87" s="79" t="s">
        <v>163</v>
      </c>
      <c r="B87" s="95" t="s">
        <v>164</v>
      </c>
      <c r="C87" s="81" t="s">
        <v>116</v>
      </c>
      <c r="D87" s="96">
        <v>3</v>
      </c>
      <c r="E87" s="97"/>
      <c r="F87" s="83">
        <f>D87*E87</f>
        <v>0</v>
      </c>
    </row>
    <row r="88" spans="1:6" ht="68.25" customHeight="1">
      <c r="A88" s="79" t="s">
        <v>165</v>
      </c>
      <c r="B88" s="95" t="s">
        <v>166</v>
      </c>
      <c r="C88" s="81" t="s">
        <v>116</v>
      </c>
      <c r="D88" s="96">
        <v>1</v>
      </c>
      <c r="E88" s="97"/>
      <c r="F88" s="83">
        <f>D88*E88</f>
        <v>0</v>
      </c>
    </row>
    <row r="89" spans="1:6" ht="308.25" customHeight="1">
      <c r="A89" s="79" t="s">
        <v>167</v>
      </c>
      <c r="B89" s="122" t="s">
        <v>168</v>
      </c>
      <c r="C89" s="89"/>
      <c r="D89" s="89"/>
      <c r="E89" s="89"/>
      <c r="F89" s="89"/>
    </row>
    <row r="90" spans="1:6" ht="204.75">
      <c r="A90" s="79"/>
      <c r="B90" s="95" t="s">
        <v>169</v>
      </c>
      <c r="C90" s="81" t="s">
        <v>116</v>
      </c>
      <c r="D90" s="96">
        <v>5</v>
      </c>
      <c r="E90" s="97"/>
      <c r="F90" s="83">
        <f>D90*E90</f>
        <v>0</v>
      </c>
    </row>
    <row r="91" spans="1:6">
      <c r="A91" s="79"/>
      <c r="B91" s="112"/>
      <c r="C91" s="81"/>
      <c r="D91" s="82"/>
      <c r="E91" s="83"/>
      <c r="F91" s="83"/>
    </row>
    <row r="92" spans="1:6" ht="15.75" thickBot="1">
      <c r="A92" s="103"/>
      <c r="B92" s="104" t="s">
        <v>170</v>
      </c>
      <c r="C92" s="105"/>
      <c r="D92" s="106"/>
      <c r="E92" s="107"/>
      <c r="F92" s="108">
        <f>SUM(F86:F90)</f>
        <v>0</v>
      </c>
    </row>
    <row r="93" spans="1:6" ht="15.75" thickTop="1">
      <c r="A93" s="79"/>
      <c r="B93" s="109"/>
      <c r="C93" s="81"/>
      <c r="D93" s="82"/>
      <c r="E93" s="91"/>
      <c r="F93" s="92"/>
    </row>
    <row r="94" spans="1:6">
      <c r="A94" s="79"/>
      <c r="B94" s="80"/>
      <c r="C94" s="81"/>
      <c r="D94" s="82"/>
      <c r="E94" s="91"/>
      <c r="F94" s="91"/>
    </row>
    <row r="95" spans="1:6" ht="15.75">
      <c r="A95" s="90" t="s">
        <v>171</v>
      </c>
      <c r="B95" s="90" t="s">
        <v>172</v>
      </c>
      <c r="C95" s="81"/>
      <c r="D95" s="82"/>
      <c r="E95" s="91"/>
      <c r="F95" s="91"/>
    </row>
    <row r="96" spans="1:6" ht="15.75">
      <c r="A96" s="90"/>
      <c r="B96" s="90"/>
      <c r="C96" s="81"/>
      <c r="D96" s="82"/>
      <c r="E96" s="91"/>
      <c r="F96" s="91"/>
    </row>
    <row r="97" spans="1:6" ht="281.25">
      <c r="A97" s="79" t="s">
        <v>173</v>
      </c>
      <c r="B97" s="95" t="s">
        <v>174</v>
      </c>
      <c r="C97" s="81" t="s">
        <v>113</v>
      </c>
      <c r="D97" s="96">
        <v>102.49</v>
      </c>
      <c r="E97" s="83"/>
      <c r="F97" s="83">
        <f>D97*E97</f>
        <v>0</v>
      </c>
    </row>
    <row r="98" spans="1:6" ht="26.25">
      <c r="A98" s="79" t="s">
        <v>175</v>
      </c>
      <c r="B98" s="95" t="s">
        <v>176</v>
      </c>
      <c r="C98" s="81" t="s">
        <v>18</v>
      </c>
      <c r="D98" s="96">
        <v>102.49</v>
      </c>
      <c r="E98" s="97"/>
      <c r="F98" s="83">
        <f>D98*E98</f>
        <v>0</v>
      </c>
    </row>
    <row r="99" spans="1:6" ht="64.5">
      <c r="A99" s="79" t="s">
        <v>177</v>
      </c>
      <c r="B99" s="95" t="s">
        <v>178</v>
      </c>
      <c r="C99" s="81" t="s">
        <v>18</v>
      </c>
      <c r="D99" s="96">
        <v>102.49</v>
      </c>
      <c r="E99" s="97"/>
      <c r="F99" s="83">
        <f>E99*D99</f>
        <v>0</v>
      </c>
    </row>
    <row r="100" spans="1:6" ht="90">
      <c r="A100" s="79" t="s">
        <v>179</v>
      </c>
      <c r="B100" s="95" t="s">
        <v>180</v>
      </c>
      <c r="C100" s="81" t="s">
        <v>18</v>
      </c>
      <c r="D100" s="96">
        <v>102.49</v>
      </c>
      <c r="E100" s="97"/>
      <c r="F100" s="83">
        <f>D100*E100</f>
        <v>0</v>
      </c>
    </row>
    <row r="101" spans="1:6">
      <c r="A101" s="79"/>
      <c r="B101" s="109"/>
      <c r="C101" s="81"/>
      <c r="D101" s="82"/>
      <c r="E101" s="91"/>
      <c r="F101" s="92"/>
    </row>
    <row r="102" spans="1:6" ht="15.75" thickBot="1">
      <c r="A102" s="116"/>
      <c r="B102" s="104" t="s">
        <v>181</v>
      </c>
      <c r="C102" s="117"/>
      <c r="D102" s="118"/>
      <c r="E102" s="119"/>
      <c r="F102" s="108">
        <f>SUM(F97:F100)</f>
        <v>0</v>
      </c>
    </row>
    <row r="103" spans="1:6" ht="15.75" thickTop="1">
      <c r="A103" s="84"/>
      <c r="B103" s="109"/>
      <c r="C103" s="86"/>
      <c r="D103" s="87"/>
      <c r="E103" s="92"/>
      <c r="F103" s="92"/>
    </row>
    <row r="104" spans="1:6">
      <c r="A104" s="89"/>
      <c r="B104" s="89"/>
      <c r="C104" s="89"/>
      <c r="D104" s="89"/>
      <c r="E104" s="89"/>
      <c r="F104" s="89"/>
    </row>
    <row r="105" spans="1:6" ht="15.75">
      <c r="A105" s="90" t="s">
        <v>182</v>
      </c>
      <c r="B105" s="90" t="s">
        <v>183</v>
      </c>
      <c r="C105" s="81"/>
      <c r="D105" s="82"/>
      <c r="E105" s="91"/>
      <c r="F105" s="91"/>
    </row>
    <row r="106" spans="1:6">
      <c r="A106" s="79"/>
      <c r="B106" s="80"/>
      <c r="C106" s="81"/>
      <c r="D106" s="82"/>
      <c r="E106" s="91"/>
      <c r="F106" s="91"/>
    </row>
    <row r="107" spans="1:6" ht="26.25">
      <c r="A107" s="79" t="s">
        <v>184</v>
      </c>
      <c r="B107" s="95" t="s">
        <v>185</v>
      </c>
      <c r="C107" s="120" t="s">
        <v>20</v>
      </c>
      <c r="D107" s="120">
        <v>3</v>
      </c>
      <c r="E107" s="91"/>
      <c r="F107" s="91">
        <f>D107*E107</f>
        <v>0</v>
      </c>
    </row>
    <row r="108" spans="1:6" ht="39">
      <c r="A108" s="79" t="s">
        <v>186</v>
      </c>
      <c r="B108" s="95" t="s">
        <v>187</v>
      </c>
      <c r="C108" s="120" t="s">
        <v>20</v>
      </c>
      <c r="D108" s="120">
        <v>3</v>
      </c>
      <c r="E108" s="91"/>
      <c r="F108" s="91">
        <f>D108*E108</f>
        <v>0</v>
      </c>
    </row>
    <row r="109" spans="1:6" ht="26.25">
      <c r="A109" s="79" t="s">
        <v>188</v>
      </c>
      <c r="B109" s="95" t="s">
        <v>189</v>
      </c>
      <c r="C109" s="120" t="s">
        <v>20</v>
      </c>
      <c r="D109" s="120">
        <v>5</v>
      </c>
      <c r="E109" s="91"/>
      <c r="F109" s="91">
        <f>D109*E109</f>
        <v>0</v>
      </c>
    </row>
    <row r="110" spans="1:6" ht="51.75">
      <c r="A110" s="79" t="s">
        <v>190</v>
      </c>
      <c r="B110" s="95" t="s">
        <v>191</v>
      </c>
      <c r="C110" s="81" t="s">
        <v>20</v>
      </c>
      <c r="D110" s="82">
        <v>6</v>
      </c>
      <c r="E110" s="91"/>
      <c r="F110" s="91">
        <f>D110*E110</f>
        <v>0</v>
      </c>
    </row>
    <row r="111" spans="1:6">
      <c r="A111" s="121"/>
      <c r="B111" s="80"/>
      <c r="C111" s="81"/>
      <c r="D111" s="82"/>
      <c r="E111" s="91"/>
      <c r="F111" s="91"/>
    </row>
    <row r="112" spans="1:6" ht="15.75" thickBot="1">
      <c r="A112" s="116"/>
      <c r="B112" s="104" t="s">
        <v>192</v>
      </c>
      <c r="C112" s="117"/>
      <c r="D112" s="118"/>
      <c r="E112" s="119"/>
      <c r="F112" s="108">
        <f>SUM(F107:F110)</f>
        <v>0</v>
      </c>
    </row>
    <row r="113" spans="1:6" ht="15.75" thickTop="1">
      <c r="A113" s="79"/>
      <c r="B113" s="112"/>
      <c r="C113" s="81"/>
      <c r="D113" s="96"/>
      <c r="E113" s="91"/>
      <c r="F113" s="91"/>
    </row>
    <row r="114" spans="1:6">
      <c r="A114" s="79"/>
      <c r="B114" s="112"/>
      <c r="C114" s="81"/>
      <c r="D114" s="96"/>
      <c r="E114" s="91"/>
      <c r="F114" s="91"/>
    </row>
    <row r="115" spans="1:6" ht="15.75">
      <c r="A115" s="90" t="s">
        <v>193</v>
      </c>
      <c r="B115" s="90" t="s">
        <v>194</v>
      </c>
      <c r="C115" s="81"/>
      <c r="D115" s="82"/>
      <c r="E115" s="91"/>
      <c r="F115" s="91"/>
    </row>
    <row r="116" spans="1:6">
      <c r="A116" s="79"/>
      <c r="B116" s="80"/>
      <c r="C116" s="81"/>
      <c r="D116" s="82"/>
      <c r="E116" s="91"/>
      <c r="F116" s="91"/>
    </row>
    <row r="117" spans="1:6" ht="166.5">
      <c r="A117" s="79" t="s">
        <v>195</v>
      </c>
      <c r="B117" s="95" t="s">
        <v>196</v>
      </c>
      <c r="C117" s="81" t="s">
        <v>20</v>
      </c>
      <c r="D117" s="96">
        <v>1</v>
      </c>
      <c r="E117" s="97"/>
      <c r="F117" s="83">
        <f>D117*E117</f>
        <v>0</v>
      </c>
    </row>
    <row r="118" spans="1:6" ht="115.5">
      <c r="A118" s="79" t="s">
        <v>197</v>
      </c>
      <c r="B118" s="95" t="s">
        <v>198</v>
      </c>
      <c r="C118" s="81" t="s">
        <v>116</v>
      </c>
      <c r="D118" s="96">
        <v>1</v>
      </c>
      <c r="E118" s="97"/>
      <c r="F118" s="83">
        <f>D118*E118</f>
        <v>0</v>
      </c>
    </row>
    <row r="119" spans="1:6" ht="51.75">
      <c r="A119" s="79" t="s">
        <v>199</v>
      </c>
      <c r="B119" s="95" t="s">
        <v>200</v>
      </c>
      <c r="C119" s="81" t="s">
        <v>20</v>
      </c>
      <c r="D119" s="96">
        <v>1</v>
      </c>
      <c r="E119" s="97"/>
      <c r="F119" s="83">
        <f>D119*E119</f>
        <v>0</v>
      </c>
    </row>
    <row r="120" spans="1:6">
      <c r="A120" s="79"/>
      <c r="B120" s="80"/>
      <c r="C120" s="81"/>
      <c r="D120" s="82"/>
      <c r="E120" s="91"/>
      <c r="F120" s="91"/>
    </row>
    <row r="121" spans="1:6" ht="15.75" thickBot="1">
      <c r="A121" s="116"/>
      <c r="B121" s="104" t="s">
        <v>201</v>
      </c>
      <c r="C121" s="117"/>
      <c r="D121" s="118"/>
      <c r="E121" s="119"/>
      <c r="F121" s="108">
        <f>SUM(F117:F119)</f>
        <v>0</v>
      </c>
    </row>
    <row r="122" spans="1:6" ht="15.75" thickTop="1"/>
  </sheetData>
  <pageMargins left="0.7" right="0.7" top="0.75" bottom="0.75" header="0.3" footer="0.3"/>
  <pageSetup paperSize="9" scale="98" orientation="portrait" r:id="rId1"/>
  <rowBreaks count="2" manualBreakCount="2">
    <brk id="86" max="5" man="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96"/>
  <sheetViews>
    <sheetView view="pageBreakPreview" topLeftCell="A34" zoomScaleNormal="100" zoomScaleSheetLayoutView="100" workbookViewId="0">
      <selection activeCell="F55" sqref="F55"/>
    </sheetView>
  </sheetViews>
  <sheetFormatPr defaultRowHeight="15"/>
  <cols>
    <col min="1" max="1" width="10.7109375" customWidth="1"/>
    <col min="2" max="2" width="54.140625" customWidth="1"/>
    <col min="3" max="3" width="17.85546875" customWidth="1"/>
    <col min="4" max="4" width="8.7109375" customWidth="1"/>
    <col min="5" max="6" width="12.7109375" customWidth="1"/>
  </cols>
  <sheetData>
    <row r="3" spans="1:3" ht="15.75">
      <c r="A3" s="187"/>
      <c r="B3" s="188" t="s">
        <v>0</v>
      </c>
      <c r="C3" s="189"/>
    </row>
    <row r="4" spans="1:3">
      <c r="A4" s="190"/>
      <c r="B4" s="191"/>
      <c r="C4" s="123"/>
    </row>
    <row r="5" spans="1:3">
      <c r="A5" s="192" t="s">
        <v>288</v>
      </c>
      <c r="B5" s="193" t="s">
        <v>211</v>
      </c>
      <c r="C5" s="194">
        <f>F55</f>
        <v>0</v>
      </c>
    </row>
    <row r="6" spans="1:3">
      <c r="A6" s="192" t="s">
        <v>289</v>
      </c>
      <c r="B6" s="193" t="s">
        <v>235</v>
      </c>
      <c r="C6" s="194">
        <f>F64</f>
        <v>0</v>
      </c>
    </row>
    <row r="7" spans="1:3">
      <c r="A7" s="192" t="s">
        <v>290</v>
      </c>
      <c r="B7" s="193" t="s">
        <v>248</v>
      </c>
      <c r="C7" s="194">
        <f>F74</f>
        <v>0</v>
      </c>
    </row>
    <row r="8" spans="1:3">
      <c r="A8" s="192" t="s">
        <v>291</v>
      </c>
      <c r="B8" s="193" t="s">
        <v>263</v>
      </c>
      <c r="C8" s="194">
        <f>F81</f>
        <v>0</v>
      </c>
    </row>
    <row r="9" spans="1:3">
      <c r="A9" s="192" t="s">
        <v>292</v>
      </c>
      <c r="B9" s="193" t="s">
        <v>272</v>
      </c>
      <c r="C9" s="194">
        <f>F88</f>
        <v>0</v>
      </c>
    </row>
    <row r="10" spans="1:3">
      <c r="A10" s="192" t="s">
        <v>293</v>
      </c>
      <c r="B10" s="193" t="s">
        <v>282</v>
      </c>
      <c r="C10" s="194">
        <f>F96</f>
        <v>0</v>
      </c>
    </row>
    <row r="11" spans="1:3">
      <c r="A11" s="195" t="s">
        <v>294</v>
      </c>
      <c r="B11" s="196"/>
      <c r="C11" s="197">
        <f>SUM(C5:C10)</f>
        <v>0</v>
      </c>
    </row>
    <row r="12" spans="1:3">
      <c r="A12" s="192" t="s">
        <v>295</v>
      </c>
      <c r="B12" s="193"/>
      <c r="C12" s="194">
        <f>C11*0.22</f>
        <v>0</v>
      </c>
    </row>
    <row r="13" spans="1:3">
      <c r="A13" s="195" t="s">
        <v>294</v>
      </c>
      <c r="B13" s="196"/>
      <c r="C13" s="197">
        <f>SUM(C11:C12)</f>
        <v>0</v>
      </c>
    </row>
    <row r="42" spans="1:6">
      <c r="A42" s="126"/>
      <c r="B42" s="126" t="s">
        <v>205</v>
      </c>
      <c r="C42" s="126" t="s">
        <v>206</v>
      </c>
      <c r="D42" s="127" t="s">
        <v>207</v>
      </c>
      <c r="E42" s="128" t="s">
        <v>208</v>
      </c>
      <c r="F42" s="127" t="s">
        <v>209</v>
      </c>
    </row>
    <row r="43" spans="1:6">
      <c r="A43" s="129"/>
      <c r="B43" s="130"/>
      <c r="C43" s="131"/>
      <c r="D43" s="125"/>
      <c r="E43" s="124"/>
      <c r="F43" s="125"/>
    </row>
    <row r="44" spans="1:6">
      <c r="A44" s="129" t="s">
        <v>210</v>
      </c>
      <c r="B44" s="130" t="s">
        <v>211</v>
      </c>
      <c r="C44" s="131"/>
      <c r="D44" s="125"/>
      <c r="E44" s="124"/>
      <c r="F44" s="125"/>
    </row>
    <row r="45" spans="1:6">
      <c r="A45" s="129"/>
      <c r="B45" s="130"/>
      <c r="C45" s="131"/>
      <c r="D45" s="125"/>
      <c r="E45" s="124"/>
      <c r="F45" s="125"/>
    </row>
    <row r="46" spans="1:6" ht="25.5">
      <c r="A46" s="132" t="s">
        <v>212</v>
      </c>
      <c r="B46" s="133" t="s">
        <v>213</v>
      </c>
      <c r="C46" s="134" t="s">
        <v>214</v>
      </c>
      <c r="D46" s="135">
        <v>207</v>
      </c>
      <c r="E46" s="136"/>
      <c r="F46" s="137">
        <f t="shared" ref="F46:F53" si="0">D46*E46</f>
        <v>0</v>
      </c>
    </row>
    <row r="47" spans="1:6" ht="38.25">
      <c r="A47" s="132" t="s">
        <v>215</v>
      </c>
      <c r="B47" s="133" t="s">
        <v>216</v>
      </c>
      <c r="C47" s="134" t="s">
        <v>20</v>
      </c>
      <c r="D47" s="135">
        <v>1</v>
      </c>
      <c r="E47" s="136"/>
      <c r="F47" s="137">
        <f t="shared" si="0"/>
        <v>0</v>
      </c>
    </row>
    <row r="48" spans="1:6">
      <c r="A48" s="132" t="s">
        <v>217</v>
      </c>
      <c r="B48" s="133" t="s">
        <v>218</v>
      </c>
      <c r="C48" s="134" t="s">
        <v>20</v>
      </c>
      <c r="D48" s="135">
        <v>18</v>
      </c>
      <c r="E48" s="136"/>
      <c r="F48" s="137">
        <f t="shared" si="0"/>
        <v>0</v>
      </c>
    </row>
    <row r="49" spans="1:6" ht="15.75">
      <c r="A49" s="132" t="s">
        <v>219</v>
      </c>
      <c r="B49" s="133" t="s">
        <v>220</v>
      </c>
      <c r="C49" s="134" t="s">
        <v>214</v>
      </c>
      <c r="D49" s="135">
        <v>22</v>
      </c>
      <c r="E49" s="136"/>
      <c r="F49" s="137">
        <f t="shared" si="0"/>
        <v>0</v>
      </c>
    </row>
    <row r="50" spans="1:6" ht="25.5">
      <c r="A50" s="132" t="s">
        <v>221</v>
      </c>
      <c r="B50" s="133" t="s">
        <v>222</v>
      </c>
      <c r="C50" s="134" t="s">
        <v>223</v>
      </c>
      <c r="D50" s="135">
        <v>712</v>
      </c>
      <c r="E50" s="136"/>
      <c r="F50" s="137">
        <f t="shared" si="0"/>
        <v>0</v>
      </c>
    </row>
    <row r="51" spans="1:6" ht="38.25">
      <c r="A51" s="132" t="s">
        <v>224</v>
      </c>
      <c r="B51" s="133" t="s">
        <v>225</v>
      </c>
      <c r="C51" s="134" t="s">
        <v>226</v>
      </c>
      <c r="D51" s="138">
        <f>D50*0.3</f>
        <v>213.6</v>
      </c>
      <c r="E51" s="136"/>
      <c r="F51" s="137">
        <f>D51*E51</f>
        <v>0</v>
      </c>
    </row>
    <row r="52" spans="1:6" ht="38.25">
      <c r="A52" s="132" t="s">
        <v>227</v>
      </c>
      <c r="B52" s="139" t="s">
        <v>228</v>
      </c>
      <c r="C52" s="134" t="s">
        <v>214</v>
      </c>
      <c r="D52" s="135">
        <v>10</v>
      </c>
      <c r="E52" s="136"/>
      <c r="F52" s="137">
        <f>D52*E52</f>
        <v>0</v>
      </c>
    </row>
    <row r="53" spans="1:6" ht="38.25">
      <c r="A53" s="132" t="s">
        <v>229</v>
      </c>
      <c r="B53" s="139" t="s">
        <v>230</v>
      </c>
      <c r="C53" s="134" t="s">
        <v>223</v>
      </c>
      <c r="D53" s="135">
        <v>22</v>
      </c>
      <c r="E53" s="136"/>
      <c r="F53" s="137">
        <f t="shared" si="0"/>
        <v>0</v>
      </c>
    </row>
    <row r="54" spans="1:6" ht="38.25">
      <c r="A54" s="132" t="s">
        <v>231</v>
      </c>
      <c r="B54" s="133" t="s">
        <v>232</v>
      </c>
      <c r="C54" s="134" t="s">
        <v>223</v>
      </c>
      <c r="D54" s="140">
        <v>29</v>
      </c>
      <c r="E54" s="136"/>
      <c r="F54" s="137">
        <f>D54*E54</f>
        <v>0</v>
      </c>
    </row>
    <row r="55" spans="1:6">
      <c r="A55" s="141"/>
      <c r="B55" s="142" t="s">
        <v>233</v>
      </c>
      <c r="C55" s="143"/>
      <c r="D55" s="144"/>
      <c r="E55" s="145"/>
      <c r="F55" s="146">
        <f>SUM(F46:F54)</f>
        <v>0</v>
      </c>
    </row>
    <row r="56" spans="1:6">
      <c r="A56" s="147"/>
      <c r="B56" s="148"/>
      <c r="C56" s="149"/>
      <c r="D56" s="150"/>
      <c r="E56" s="151"/>
      <c r="F56" s="152"/>
    </row>
    <row r="57" spans="1:6">
      <c r="A57" s="129" t="s">
        <v>234</v>
      </c>
      <c r="B57" s="148" t="s">
        <v>235</v>
      </c>
      <c r="C57" s="149"/>
      <c r="D57" s="150"/>
      <c r="E57" s="151"/>
      <c r="F57" s="152"/>
    </row>
    <row r="58" spans="1:6">
      <c r="A58" s="153"/>
      <c r="B58" s="154"/>
      <c r="C58" s="155"/>
      <c r="D58" s="125"/>
      <c r="E58" s="156"/>
      <c r="F58" s="157"/>
    </row>
    <row r="59" spans="1:6" ht="25.5">
      <c r="A59" s="132" t="s">
        <v>236</v>
      </c>
      <c r="B59" s="133" t="s">
        <v>237</v>
      </c>
      <c r="C59" s="134" t="s">
        <v>226</v>
      </c>
      <c r="D59" s="158">
        <f>327*0.2</f>
        <v>65.400000000000006</v>
      </c>
      <c r="E59" s="136"/>
      <c r="F59" s="137">
        <f>D59*E59</f>
        <v>0</v>
      </c>
    </row>
    <row r="60" spans="1:6" ht="38.25">
      <c r="A60" s="132" t="s">
        <v>238</v>
      </c>
      <c r="B60" s="133" t="s">
        <v>239</v>
      </c>
      <c r="C60" s="134" t="s">
        <v>226</v>
      </c>
      <c r="D60" s="158">
        <v>540</v>
      </c>
      <c r="E60" s="136"/>
      <c r="F60" s="137">
        <f>D60*E60</f>
        <v>0</v>
      </c>
    </row>
    <row r="61" spans="1:6" ht="15.75">
      <c r="A61" s="132" t="s">
        <v>240</v>
      </c>
      <c r="B61" s="133" t="s">
        <v>241</v>
      </c>
      <c r="C61" s="134" t="s">
        <v>223</v>
      </c>
      <c r="D61" s="135">
        <v>1092</v>
      </c>
      <c r="E61" s="136"/>
      <c r="F61" s="137">
        <f>D61*E61</f>
        <v>0</v>
      </c>
    </row>
    <row r="62" spans="1:6" ht="38.25">
      <c r="A62" s="132" t="s">
        <v>242</v>
      </c>
      <c r="B62" s="133" t="s">
        <v>243</v>
      </c>
      <c r="C62" s="134" t="s">
        <v>226</v>
      </c>
      <c r="D62" s="158">
        <v>437</v>
      </c>
      <c r="E62" s="136"/>
      <c r="F62" s="159">
        <f>D62*E62</f>
        <v>0</v>
      </c>
    </row>
    <row r="63" spans="1:6" ht="15.75">
      <c r="A63" s="132" t="s">
        <v>244</v>
      </c>
      <c r="B63" s="160" t="s">
        <v>245</v>
      </c>
      <c r="C63" s="134" t="s">
        <v>223</v>
      </c>
      <c r="D63" s="135">
        <v>1092</v>
      </c>
      <c r="E63" s="136"/>
      <c r="F63" s="137">
        <f>D63*E63</f>
        <v>0</v>
      </c>
    </row>
    <row r="64" spans="1:6">
      <c r="A64" s="141"/>
      <c r="B64" s="142" t="s">
        <v>246</v>
      </c>
      <c r="C64" s="143"/>
      <c r="D64" s="144"/>
      <c r="E64" s="145"/>
      <c r="F64" s="146">
        <f>SUM(F59:F63)</f>
        <v>0</v>
      </c>
    </row>
    <row r="65" spans="1:6">
      <c r="A65" s="147"/>
      <c r="B65" s="148"/>
      <c r="C65" s="155"/>
      <c r="D65" s="125"/>
      <c r="E65" s="124"/>
      <c r="F65" s="152"/>
    </row>
    <row r="66" spans="1:6">
      <c r="A66" s="129" t="s">
        <v>247</v>
      </c>
      <c r="B66" s="161" t="s">
        <v>248</v>
      </c>
      <c r="C66" s="155"/>
      <c r="D66" s="162"/>
      <c r="E66" s="124"/>
      <c r="F66" s="163"/>
    </row>
    <row r="67" spans="1:6">
      <c r="A67" s="129"/>
      <c r="B67" s="161"/>
      <c r="C67" s="155"/>
      <c r="D67" s="162"/>
      <c r="E67" s="124"/>
      <c r="F67" s="163"/>
    </row>
    <row r="68" spans="1:6" ht="25.5">
      <c r="A68" s="132" t="s">
        <v>249</v>
      </c>
      <c r="B68" s="133" t="s">
        <v>250</v>
      </c>
      <c r="C68" s="134" t="s">
        <v>226</v>
      </c>
      <c r="D68" s="158">
        <v>273</v>
      </c>
      <c r="E68" s="136"/>
      <c r="F68" s="159">
        <f t="shared" ref="F68:F73" si="1">D68*E68</f>
        <v>0</v>
      </c>
    </row>
    <row r="69" spans="1:6" ht="25.5">
      <c r="A69" s="132" t="s">
        <v>251</v>
      </c>
      <c r="B69" s="133" t="s">
        <v>252</v>
      </c>
      <c r="C69" s="134" t="s">
        <v>223</v>
      </c>
      <c r="D69" s="135">
        <v>1092</v>
      </c>
      <c r="E69" s="136"/>
      <c r="F69" s="137">
        <f t="shared" si="1"/>
        <v>0</v>
      </c>
    </row>
    <row r="70" spans="1:6" ht="25.5">
      <c r="A70" s="132" t="s">
        <v>253</v>
      </c>
      <c r="B70" s="133" t="s">
        <v>254</v>
      </c>
      <c r="C70" s="134" t="s">
        <v>223</v>
      </c>
      <c r="D70" s="135">
        <v>1092</v>
      </c>
      <c r="E70" s="136"/>
      <c r="F70" s="137">
        <f t="shared" si="1"/>
        <v>0</v>
      </c>
    </row>
    <row r="71" spans="1:6">
      <c r="A71" s="132" t="s">
        <v>255</v>
      </c>
      <c r="B71" s="133" t="s">
        <v>256</v>
      </c>
      <c r="C71" s="134" t="s">
        <v>20</v>
      </c>
      <c r="D71" s="135">
        <v>14</v>
      </c>
      <c r="E71" s="136"/>
      <c r="F71" s="137">
        <f t="shared" si="1"/>
        <v>0</v>
      </c>
    </row>
    <row r="72" spans="1:6" ht="25.5">
      <c r="A72" s="132" t="s">
        <v>257</v>
      </c>
      <c r="B72" s="133" t="s">
        <v>258</v>
      </c>
      <c r="C72" s="134" t="s">
        <v>214</v>
      </c>
      <c r="D72" s="158">
        <v>107</v>
      </c>
      <c r="E72" s="136"/>
      <c r="F72" s="159">
        <f>D72*E72</f>
        <v>0</v>
      </c>
    </row>
    <row r="73" spans="1:6" ht="25.5">
      <c r="A73" s="132" t="s">
        <v>259</v>
      </c>
      <c r="B73" s="133" t="s">
        <v>260</v>
      </c>
      <c r="C73" s="134" t="s">
        <v>214</v>
      </c>
      <c r="D73" s="158">
        <v>103</v>
      </c>
      <c r="E73" s="136"/>
      <c r="F73" s="159">
        <f t="shared" si="1"/>
        <v>0</v>
      </c>
    </row>
    <row r="74" spans="1:6">
      <c r="A74" s="164"/>
      <c r="B74" s="142" t="s">
        <v>261</v>
      </c>
      <c r="C74" s="143"/>
      <c r="D74" s="165"/>
      <c r="E74" s="166"/>
      <c r="F74" s="167">
        <f>SUM(F68:F73)</f>
        <v>0</v>
      </c>
    </row>
    <row r="75" spans="1:6">
      <c r="A75" s="129"/>
      <c r="B75" s="148"/>
      <c r="C75" s="155"/>
      <c r="D75" s="162"/>
      <c r="E75" s="124"/>
      <c r="F75" s="168"/>
    </row>
    <row r="76" spans="1:6">
      <c r="A76" s="129" t="s">
        <v>262</v>
      </c>
      <c r="B76" s="148" t="s">
        <v>263</v>
      </c>
      <c r="C76" s="149"/>
      <c r="D76" s="150"/>
      <c r="E76" s="151"/>
      <c r="F76" s="152"/>
    </row>
    <row r="77" spans="1:6">
      <c r="A77" s="153"/>
      <c r="B77" s="154"/>
      <c r="C77" s="155"/>
      <c r="D77" s="125"/>
      <c r="E77" s="156"/>
      <c r="F77" s="157"/>
    </row>
    <row r="78" spans="1:6" ht="63.75">
      <c r="A78" s="132" t="s">
        <v>264</v>
      </c>
      <c r="B78" s="133" t="s">
        <v>265</v>
      </c>
      <c r="C78" s="169" t="s">
        <v>20</v>
      </c>
      <c r="D78" s="170"/>
      <c r="E78" s="159"/>
      <c r="F78" s="159">
        <f>D78*E78</f>
        <v>0</v>
      </c>
    </row>
    <row r="79" spans="1:6" ht="38.25">
      <c r="A79" s="132" t="s">
        <v>266</v>
      </c>
      <c r="B79" s="133" t="s">
        <v>267</v>
      </c>
      <c r="C79" s="134" t="s">
        <v>214</v>
      </c>
      <c r="D79" s="158"/>
      <c r="E79" s="136"/>
      <c r="F79" s="159">
        <f>D79*E79</f>
        <v>0</v>
      </c>
    </row>
    <row r="80" spans="1:6" ht="25.5">
      <c r="A80" s="132" t="s">
        <v>268</v>
      </c>
      <c r="B80" s="133" t="s">
        <v>269</v>
      </c>
      <c r="C80" s="134" t="s">
        <v>214</v>
      </c>
      <c r="D80" s="158"/>
      <c r="E80" s="136"/>
      <c r="F80" s="159">
        <f>D80*E80</f>
        <v>0</v>
      </c>
    </row>
    <row r="81" spans="1:6">
      <c r="A81" s="141"/>
      <c r="B81" s="142" t="s">
        <v>270</v>
      </c>
      <c r="C81" s="143"/>
      <c r="D81" s="144"/>
      <c r="E81" s="145"/>
      <c r="F81" s="146">
        <f>SUM(F78:F80)</f>
        <v>0</v>
      </c>
    </row>
    <row r="82" spans="1:6">
      <c r="A82" s="131"/>
      <c r="B82" s="131"/>
      <c r="C82" s="155"/>
      <c r="D82" s="125"/>
      <c r="E82" s="124"/>
      <c r="F82" s="157"/>
    </row>
    <row r="83" spans="1:6">
      <c r="A83" s="129" t="s">
        <v>271</v>
      </c>
      <c r="B83" s="148" t="s">
        <v>272</v>
      </c>
      <c r="C83" s="149"/>
      <c r="D83" s="171"/>
      <c r="E83" s="124"/>
      <c r="F83" s="163"/>
    </row>
    <row r="84" spans="1:6">
      <c r="A84" s="172"/>
      <c r="B84" s="154"/>
      <c r="C84" s="149"/>
      <c r="D84" s="162"/>
      <c r="E84" s="124"/>
      <c r="F84" s="163"/>
    </row>
    <row r="85" spans="1:6" ht="38.25">
      <c r="A85" s="132" t="s">
        <v>273</v>
      </c>
      <c r="B85" s="173" t="s">
        <v>274</v>
      </c>
      <c r="C85" s="174" t="s">
        <v>20</v>
      </c>
      <c r="D85" s="175">
        <v>1</v>
      </c>
      <c r="E85" s="176"/>
      <c r="F85" s="177">
        <f>D85*E85</f>
        <v>0</v>
      </c>
    </row>
    <row r="86" spans="1:6" ht="25.5">
      <c r="A86" s="132" t="s">
        <v>275</v>
      </c>
      <c r="B86" s="173" t="s">
        <v>276</v>
      </c>
      <c r="C86" s="134" t="s">
        <v>214</v>
      </c>
      <c r="D86" s="158">
        <v>5</v>
      </c>
      <c r="E86" s="136"/>
      <c r="F86" s="159">
        <f>D86*E86</f>
        <v>0</v>
      </c>
    </row>
    <row r="87" spans="1:6" ht="51">
      <c r="A87" s="132" t="s">
        <v>277</v>
      </c>
      <c r="B87" s="178" t="s">
        <v>278</v>
      </c>
      <c r="C87" s="134" t="s">
        <v>223</v>
      </c>
      <c r="D87" s="158">
        <v>1.5</v>
      </c>
      <c r="E87" s="136"/>
      <c r="F87" s="159">
        <f>D87*E87</f>
        <v>0</v>
      </c>
    </row>
    <row r="88" spans="1:6">
      <c r="A88" s="164"/>
      <c r="B88" s="142" t="s">
        <v>279</v>
      </c>
      <c r="C88" s="143"/>
      <c r="D88" s="165"/>
      <c r="E88" s="145"/>
      <c r="F88" s="179">
        <f>SUM(F85:F87)</f>
        <v>0</v>
      </c>
    </row>
    <row r="89" spans="1:6">
      <c r="A89" s="172"/>
      <c r="B89" s="154"/>
      <c r="C89" s="155"/>
      <c r="D89" s="162"/>
      <c r="E89" s="124"/>
      <c r="F89" s="163"/>
    </row>
    <row r="90" spans="1:6">
      <c r="A90" s="172"/>
      <c r="B90" s="154"/>
      <c r="C90" s="155"/>
      <c r="D90" s="162"/>
      <c r="E90" s="124"/>
      <c r="F90" s="163"/>
    </row>
    <row r="91" spans="1:6">
      <c r="A91" s="180" t="s">
        <v>280</v>
      </c>
      <c r="B91" s="148" t="s">
        <v>282</v>
      </c>
      <c r="C91" s="148"/>
      <c r="D91" s="148"/>
      <c r="E91" s="148"/>
      <c r="F91" s="148"/>
    </row>
    <row r="92" spans="1:6">
      <c r="A92" s="148"/>
      <c r="B92" s="148"/>
      <c r="C92" s="148"/>
      <c r="D92" s="148"/>
      <c r="E92" s="148"/>
      <c r="F92" s="148"/>
    </row>
    <row r="93" spans="1:6">
      <c r="A93" s="132" t="s">
        <v>281</v>
      </c>
      <c r="B93" s="178" t="s">
        <v>283</v>
      </c>
      <c r="C93" s="181" t="s">
        <v>284</v>
      </c>
      <c r="D93" s="182">
        <v>10</v>
      </c>
      <c r="E93" s="136"/>
      <c r="F93" s="159">
        <f>D93*E93</f>
        <v>0</v>
      </c>
    </row>
    <row r="94" spans="1:6" ht="38.25">
      <c r="A94" s="132" t="s">
        <v>296</v>
      </c>
      <c r="B94" s="178" t="s">
        <v>285</v>
      </c>
      <c r="C94" s="134" t="s">
        <v>20</v>
      </c>
      <c r="D94" s="158">
        <v>1</v>
      </c>
      <c r="E94" s="136"/>
      <c r="F94" s="159">
        <f>E94*D94</f>
        <v>0</v>
      </c>
    </row>
    <row r="95" spans="1:6">
      <c r="A95" s="132" t="s">
        <v>297</v>
      </c>
      <c r="B95" s="178" t="s">
        <v>286</v>
      </c>
      <c r="C95" s="181" t="s">
        <v>284</v>
      </c>
      <c r="D95" s="182">
        <v>3</v>
      </c>
      <c r="E95" s="136"/>
      <c r="F95" s="159">
        <f>D95*E95</f>
        <v>0</v>
      </c>
    </row>
    <row r="96" spans="1:6">
      <c r="A96" s="183"/>
      <c r="B96" s="142" t="s">
        <v>287</v>
      </c>
      <c r="C96" s="184"/>
      <c r="D96" s="185"/>
      <c r="E96" s="186"/>
      <c r="F96" s="179">
        <f>SUM(F93:F95)</f>
        <v>0</v>
      </c>
    </row>
  </sheetData>
  <pageMargins left="0.7" right="0.7" top="0.75" bottom="0.75" header="0.3" footer="0.3"/>
  <pageSetup paperSize="9" scale="74" orientation="portrait" r:id="rId1"/>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9"/>
  <sheetViews>
    <sheetView view="pageBreakPreview" topLeftCell="A122" zoomScaleNormal="100" zoomScaleSheetLayoutView="100" workbookViewId="0">
      <selection activeCell="O142" sqref="O142"/>
    </sheetView>
  </sheetViews>
  <sheetFormatPr defaultRowHeight="15"/>
  <cols>
    <col min="1" max="1" width="6" customWidth="1"/>
    <col min="2" max="2" width="30.85546875" customWidth="1"/>
    <col min="3" max="3" width="7.28515625" customWidth="1"/>
    <col min="4" max="4" width="9.7109375" customWidth="1"/>
    <col min="5" max="5" width="15.7109375" customWidth="1"/>
    <col min="6" max="6" width="13.5703125" bestFit="1" customWidth="1"/>
  </cols>
  <sheetData>
    <row r="1" spans="1:6">
      <c r="A1" s="269"/>
      <c r="B1" s="270" t="s">
        <v>356</v>
      </c>
      <c r="C1" s="81"/>
      <c r="D1" s="82"/>
      <c r="E1" s="83"/>
      <c r="F1" s="83"/>
    </row>
    <row r="2" spans="1:6">
      <c r="A2" s="79"/>
      <c r="B2" s="80"/>
      <c r="C2" s="81"/>
      <c r="D2" s="82"/>
      <c r="E2" s="83"/>
      <c r="F2" s="83"/>
    </row>
    <row r="3" spans="1:6">
      <c r="A3" s="79"/>
      <c r="B3" s="89"/>
      <c r="C3" s="81"/>
      <c r="D3" s="82"/>
      <c r="E3" s="83"/>
      <c r="F3" s="83"/>
    </row>
    <row r="4" spans="1:6">
      <c r="A4" s="79"/>
      <c r="B4" s="80" t="s">
        <v>101</v>
      </c>
      <c r="C4" s="81"/>
      <c r="D4" s="82"/>
      <c r="E4" s="83"/>
      <c r="F4" s="89"/>
    </row>
    <row r="5" spans="1:6">
      <c r="A5" s="79"/>
      <c r="B5" s="80"/>
      <c r="C5" s="81"/>
      <c r="D5" s="82"/>
      <c r="E5" s="83"/>
      <c r="F5" s="98">
        <f>F65</f>
        <v>0</v>
      </c>
    </row>
    <row r="6" spans="1:6">
      <c r="A6" s="79"/>
      <c r="B6" s="80"/>
      <c r="C6" s="81"/>
      <c r="D6" s="82"/>
      <c r="E6" s="83"/>
      <c r="F6" s="89"/>
    </row>
    <row r="7" spans="1:6">
      <c r="A7" s="79"/>
      <c r="B7" s="80"/>
      <c r="C7" s="81"/>
      <c r="D7" s="82"/>
      <c r="E7" s="83"/>
      <c r="F7" s="89"/>
    </row>
    <row r="8" spans="1:6">
      <c r="A8" s="79"/>
      <c r="B8" s="80"/>
      <c r="C8" s="81"/>
      <c r="D8" s="82"/>
      <c r="E8" s="83"/>
      <c r="F8" s="89"/>
    </row>
    <row r="9" spans="1:6">
      <c r="A9" s="79"/>
      <c r="B9" s="80" t="s">
        <v>357</v>
      </c>
      <c r="C9" s="81"/>
      <c r="D9" s="82"/>
      <c r="E9" s="83"/>
      <c r="F9" s="89"/>
    </row>
    <row r="10" spans="1:6">
      <c r="A10" s="79"/>
      <c r="B10" s="80"/>
      <c r="C10" s="81"/>
      <c r="D10" s="82"/>
      <c r="E10" s="83"/>
      <c r="F10" s="98">
        <f>F87</f>
        <v>0</v>
      </c>
    </row>
    <row r="11" spans="1:6">
      <c r="A11" s="79"/>
      <c r="B11" s="80"/>
      <c r="C11" s="81"/>
      <c r="D11" s="82"/>
      <c r="E11" s="83"/>
      <c r="F11" s="89"/>
    </row>
    <row r="12" spans="1:6">
      <c r="A12" s="79"/>
      <c r="B12" s="80"/>
      <c r="C12" s="81"/>
      <c r="D12" s="82"/>
      <c r="E12" s="83"/>
      <c r="F12" s="89"/>
    </row>
    <row r="13" spans="1:6">
      <c r="A13" s="79"/>
      <c r="B13" s="80"/>
      <c r="C13" s="81"/>
      <c r="D13" s="82"/>
      <c r="E13" s="83"/>
      <c r="F13" s="89"/>
    </row>
    <row r="14" spans="1:6">
      <c r="A14" s="79"/>
      <c r="B14" s="80" t="s">
        <v>103</v>
      </c>
      <c r="C14" s="81"/>
      <c r="D14" s="82"/>
      <c r="E14" s="83"/>
      <c r="F14" s="89"/>
    </row>
    <row r="15" spans="1:6">
      <c r="A15" s="79"/>
      <c r="B15" s="80"/>
      <c r="C15" s="81"/>
      <c r="D15" s="82"/>
      <c r="E15" s="83"/>
      <c r="F15" s="98">
        <f>F98</f>
        <v>0</v>
      </c>
    </row>
    <row r="16" spans="1:6">
      <c r="A16" s="79"/>
      <c r="B16" s="80"/>
      <c r="C16" s="81"/>
      <c r="D16" s="82"/>
      <c r="E16" s="83"/>
      <c r="F16" s="89"/>
    </row>
    <row r="17" spans="1:6">
      <c r="A17" s="79"/>
      <c r="B17" s="80"/>
      <c r="C17" s="81"/>
      <c r="D17" s="82"/>
      <c r="E17" s="83"/>
      <c r="F17" s="89"/>
    </row>
    <row r="18" spans="1:6">
      <c r="A18" s="79"/>
      <c r="B18" s="80"/>
      <c r="C18" s="81"/>
      <c r="D18" s="82"/>
      <c r="E18" s="83"/>
      <c r="F18" s="89"/>
    </row>
    <row r="19" spans="1:6">
      <c r="A19" s="79"/>
      <c r="B19" s="80" t="s">
        <v>104</v>
      </c>
      <c r="C19" s="81"/>
      <c r="D19" s="82"/>
      <c r="E19" s="83"/>
      <c r="F19" s="89"/>
    </row>
    <row r="20" spans="1:6">
      <c r="A20" s="79"/>
      <c r="B20" s="80"/>
      <c r="C20" s="81"/>
      <c r="D20" s="82"/>
      <c r="E20" s="83"/>
      <c r="F20" s="98">
        <f>F115</f>
        <v>0</v>
      </c>
    </row>
    <row r="21" spans="1:6">
      <c r="A21" s="79"/>
      <c r="B21" s="80"/>
      <c r="C21" s="81"/>
      <c r="D21" s="82"/>
      <c r="E21" s="83"/>
      <c r="F21" s="89"/>
    </row>
    <row r="22" spans="1:6">
      <c r="A22" s="79"/>
      <c r="B22" s="80"/>
      <c r="C22" s="81"/>
      <c r="D22" s="82"/>
      <c r="E22" s="83"/>
      <c r="F22" s="89"/>
    </row>
    <row r="23" spans="1:6">
      <c r="A23" s="79"/>
      <c r="B23" s="80"/>
      <c r="C23" s="81"/>
      <c r="D23" s="82"/>
      <c r="E23" s="83"/>
      <c r="F23" s="89"/>
    </row>
    <row r="24" spans="1:6">
      <c r="A24" s="79"/>
      <c r="B24" s="80"/>
      <c r="C24" s="81"/>
      <c r="D24" s="82"/>
      <c r="E24" s="83"/>
      <c r="F24" s="89"/>
    </row>
    <row r="25" spans="1:6">
      <c r="A25" s="79"/>
      <c r="B25" s="80"/>
      <c r="C25" s="81"/>
      <c r="D25" s="82"/>
      <c r="E25" s="83"/>
      <c r="F25" s="89"/>
    </row>
    <row r="26" spans="1:6">
      <c r="A26" s="79"/>
      <c r="B26" s="80"/>
      <c r="C26" s="81"/>
      <c r="D26" s="82"/>
      <c r="E26" s="83"/>
      <c r="F26" s="98"/>
    </row>
    <row r="27" spans="1:6">
      <c r="A27" s="79"/>
      <c r="B27" s="99"/>
      <c r="C27" s="89"/>
      <c r="D27" s="82"/>
      <c r="E27" s="83"/>
      <c r="F27" s="89"/>
    </row>
    <row r="28" spans="1:6">
      <c r="A28" s="79"/>
      <c r="B28" s="81"/>
      <c r="C28" s="89"/>
      <c r="D28" s="82"/>
      <c r="E28" s="83"/>
      <c r="F28" s="89"/>
    </row>
    <row r="29" spans="1:6">
      <c r="A29" s="79"/>
      <c r="B29" s="80"/>
      <c r="C29" s="81"/>
      <c r="D29" s="82"/>
      <c r="E29" s="83"/>
      <c r="F29" s="89"/>
    </row>
    <row r="30" spans="1:6">
      <c r="A30" s="79"/>
      <c r="B30" s="80"/>
      <c r="C30" s="81"/>
      <c r="D30" s="82"/>
      <c r="E30" s="83"/>
      <c r="F30" s="89"/>
    </row>
    <row r="31" spans="1:6">
      <c r="A31" s="79"/>
      <c r="B31" s="80"/>
      <c r="C31" s="81"/>
      <c r="D31" s="82"/>
      <c r="E31" s="83"/>
      <c r="F31" s="98"/>
    </row>
    <row r="32" spans="1:6">
      <c r="A32" s="79"/>
      <c r="B32" s="80"/>
      <c r="C32" s="81"/>
      <c r="D32" s="82"/>
      <c r="E32" s="83"/>
      <c r="F32" s="83"/>
    </row>
    <row r="33" spans="1:6">
      <c r="A33" s="79"/>
      <c r="B33" s="80"/>
      <c r="C33" s="81"/>
      <c r="D33" s="82"/>
      <c r="E33" s="83"/>
      <c r="F33" s="83"/>
    </row>
    <row r="34" spans="1:6" ht="15.75" thickBot="1">
      <c r="A34" s="271"/>
      <c r="B34" s="272"/>
      <c r="C34" s="273"/>
      <c r="D34" s="274"/>
      <c r="E34" s="275"/>
      <c r="F34" s="275"/>
    </row>
    <row r="35" spans="1:6" ht="15.75" thickTop="1">
      <c r="A35" s="79"/>
      <c r="B35" s="80"/>
      <c r="C35" s="81"/>
      <c r="D35" s="82"/>
      <c r="E35" s="83"/>
      <c r="F35" s="83"/>
    </row>
    <row r="36" spans="1:6">
      <c r="A36" s="84"/>
      <c r="B36" s="109" t="s">
        <v>358</v>
      </c>
      <c r="C36" s="276"/>
      <c r="D36" s="87"/>
      <c r="E36" s="86"/>
      <c r="F36" s="88">
        <f>SUM(F4:F31)</f>
        <v>0</v>
      </c>
    </row>
    <row r="37" spans="1:6">
      <c r="A37" s="79"/>
      <c r="B37" s="100"/>
      <c r="C37" s="81"/>
      <c r="D37" s="89"/>
      <c r="E37" s="83"/>
      <c r="F37" s="89"/>
    </row>
    <row r="38" spans="1:6">
      <c r="A38" s="79"/>
      <c r="B38" s="100"/>
      <c r="C38" s="81"/>
      <c r="D38" s="96"/>
      <c r="E38" s="83"/>
      <c r="F38" s="89"/>
    </row>
    <row r="39" spans="1:6">
      <c r="A39" s="79"/>
      <c r="B39" s="111"/>
      <c r="C39" s="89"/>
      <c r="D39" s="96"/>
      <c r="E39" s="91"/>
      <c r="F39" s="89"/>
    </row>
    <row r="40" spans="1:6">
      <c r="A40" s="80"/>
      <c r="B40" s="89"/>
      <c r="C40" s="89"/>
      <c r="D40" s="96"/>
      <c r="E40" s="91"/>
      <c r="F40" s="89"/>
    </row>
    <row r="41" spans="1:6">
      <c r="A41" s="80"/>
      <c r="B41" s="89"/>
      <c r="C41" s="89"/>
      <c r="D41" s="96"/>
      <c r="E41" s="91"/>
      <c r="F41" s="89"/>
    </row>
    <row r="42" spans="1:6">
      <c r="A42" s="80"/>
      <c r="B42" s="100"/>
      <c r="C42" s="89"/>
      <c r="D42" s="96"/>
      <c r="E42" s="91"/>
      <c r="F42" s="89"/>
    </row>
    <row r="43" spans="1:6" ht="15.75">
      <c r="A43" s="90" t="s">
        <v>110</v>
      </c>
      <c r="B43" s="90"/>
      <c r="C43" s="81"/>
      <c r="D43" s="82"/>
      <c r="E43" s="91"/>
      <c r="F43" s="91"/>
    </row>
    <row r="44" spans="1:6">
      <c r="A44" s="80"/>
      <c r="B44" s="100"/>
      <c r="C44" s="89"/>
      <c r="D44" s="96"/>
      <c r="E44" s="91"/>
      <c r="F44" s="89"/>
    </row>
    <row r="45" spans="1:6" ht="51.75">
      <c r="A45" s="268" t="s">
        <v>111</v>
      </c>
      <c r="B45" s="100" t="s">
        <v>359</v>
      </c>
      <c r="C45" s="89"/>
      <c r="D45" s="96"/>
      <c r="E45" s="91"/>
      <c r="F45" s="91"/>
    </row>
    <row r="46" spans="1:6">
      <c r="A46" s="268"/>
      <c r="B46" s="100" t="s">
        <v>360</v>
      </c>
      <c r="C46" s="89" t="s">
        <v>113</v>
      </c>
      <c r="D46" s="96">
        <v>1.98</v>
      </c>
      <c r="E46" s="91"/>
      <c r="F46" s="91">
        <f>D46*E46</f>
        <v>0</v>
      </c>
    </row>
    <row r="47" spans="1:6">
      <c r="A47" s="268"/>
      <c r="B47" s="100"/>
      <c r="C47" s="89"/>
      <c r="D47" s="96"/>
      <c r="E47" s="91"/>
      <c r="F47" s="91"/>
    </row>
    <row r="48" spans="1:6" ht="64.5">
      <c r="A48" s="268" t="s">
        <v>114</v>
      </c>
      <c r="B48" s="100" t="s">
        <v>115</v>
      </c>
      <c r="C48" s="89"/>
      <c r="D48" s="96"/>
      <c r="E48" s="91"/>
      <c r="F48" s="91"/>
    </row>
    <row r="49" spans="1:6">
      <c r="A49" s="268"/>
      <c r="B49" s="100" t="s">
        <v>360</v>
      </c>
      <c r="C49" s="89" t="s">
        <v>116</v>
      </c>
      <c r="D49" s="96">
        <v>2</v>
      </c>
      <c r="E49" s="91"/>
      <c r="F49" s="91">
        <f>D49*E49</f>
        <v>0</v>
      </c>
    </row>
    <row r="50" spans="1:6">
      <c r="A50" s="268"/>
      <c r="B50" s="100"/>
      <c r="C50" s="89"/>
      <c r="D50" s="96"/>
      <c r="E50" s="91"/>
      <c r="F50" s="91"/>
    </row>
    <row r="51" spans="1:6" ht="64.5">
      <c r="A51" s="268" t="s">
        <v>117</v>
      </c>
      <c r="B51" s="100" t="s">
        <v>361</v>
      </c>
      <c r="C51" s="89"/>
      <c r="D51" s="89"/>
      <c r="E51" s="89"/>
      <c r="F51" s="89"/>
    </row>
    <row r="52" spans="1:6">
      <c r="A52" s="268"/>
      <c r="B52" s="100" t="s">
        <v>360</v>
      </c>
      <c r="C52" s="89" t="s">
        <v>18</v>
      </c>
      <c r="D52" s="96">
        <v>1.98</v>
      </c>
      <c r="E52" s="91"/>
      <c r="F52" s="91">
        <f>D52*E52</f>
        <v>0</v>
      </c>
    </row>
    <row r="53" spans="1:6">
      <c r="A53" s="268"/>
      <c r="B53" s="100"/>
      <c r="C53" s="89"/>
      <c r="D53" s="96"/>
      <c r="E53" s="91"/>
      <c r="F53" s="91"/>
    </row>
    <row r="54" spans="1:6" ht="26.25">
      <c r="A54" s="268" t="s">
        <v>120</v>
      </c>
      <c r="B54" s="100" t="s">
        <v>362</v>
      </c>
      <c r="C54" s="89" t="s">
        <v>116</v>
      </c>
      <c r="D54" s="96">
        <v>1</v>
      </c>
      <c r="E54" s="91"/>
      <c r="F54" s="91">
        <f>D54*E54</f>
        <v>0</v>
      </c>
    </row>
    <row r="55" spans="1:6">
      <c r="A55" s="268"/>
      <c r="B55" s="100"/>
      <c r="C55" s="89"/>
      <c r="D55" s="96"/>
      <c r="E55" s="91"/>
      <c r="F55" s="91"/>
    </row>
    <row r="56" spans="1:6" ht="39">
      <c r="A56" s="268" t="s">
        <v>122</v>
      </c>
      <c r="B56" s="100" t="s">
        <v>363</v>
      </c>
      <c r="C56" s="89" t="s">
        <v>116</v>
      </c>
      <c r="D56" s="96">
        <v>1</v>
      </c>
      <c r="E56" s="91"/>
      <c r="F56" s="91">
        <f>D56*E56</f>
        <v>0</v>
      </c>
    </row>
    <row r="57" spans="1:6">
      <c r="A57" s="268"/>
      <c r="B57" s="100"/>
      <c r="C57" s="89"/>
      <c r="D57" s="96"/>
      <c r="E57" s="91"/>
      <c r="F57" s="91"/>
    </row>
    <row r="58" spans="1:6" ht="77.25">
      <c r="A58" s="268" t="s">
        <v>124</v>
      </c>
      <c r="B58" s="100" t="s">
        <v>364</v>
      </c>
      <c r="C58" s="89" t="s">
        <v>116</v>
      </c>
      <c r="D58" s="96">
        <v>1</v>
      </c>
      <c r="E58" s="91"/>
      <c r="F58" s="91">
        <f>D58*E58</f>
        <v>0</v>
      </c>
    </row>
    <row r="59" spans="1:6">
      <c r="A59" s="268"/>
      <c r="B59" s="100"/>
      <c r="C59" s="89"/>
      <c r="D59" s="96"/>
      <c r="E59" s="91"/>
      <c r="F59" s="91"/>
    </row>
    <row r="60" spans="1:6" ht="77.25">
      <c r="A60" s="268" t="s">
        <v>126</v>
      </c>
      <c r="B60" s="100" t="s">
        <v>365</v>
      </c>
      <c r="C60" s="89"/>
      <c r="D60" s="96"/>
      <c r="E60" s="91"/>
      <c r="F60" s="91"/>
    </row>
    <row r="61" spans="1:6">
      <c r="A61" s="268"/>
      <c r="B61" s="100"/>
      <c r="C61" s="89"/>
      <c r="D61" s="96"/>
      <c r="E61" s="91"/>
      <c r="F61" s="91"/>
    </row>
    <row r="62" spans="1:6">
      <c r="A62" s="268"/>
      <c r="B62" s="100" t="s">
        <v>366</v>
      </c>
      <c r="C62" s="101" t="s">
        <v>18</v>
      </c>
      <c r="D62" s="96">
        <v>1.98</v>
      </c>
      <c r="E62" s="98"/>
      <c r="F62" s="91">
        <f>D62*E62</f>
        <v>0</v>
      </c>
    </row>
    <row r="63" spans="1:6">
      <c r="A63" s="268"/>
      <c r="B63" s="100" t="s">
        <v>367</v>
      </c>
      <c r="C63" s="101" t="s">
        <v>18</v>
      </c>
      <c r="D63" s="96">
        <v>1.98</v>
      </c>
      <c r="E63" s="98"/>
      <c r="F63" s="91">
        <f>D63*E63</f>
        <v>0</v>
      </c>
    </row>
    <row r="64" spans="1:6">
      <c r="A64" s="268"/>
      <c r="B64" s="100"/>
      <c r="C64" s="89"/>
      <c r="D64" s="96"/>
      <c r="E64" s="91"/>
      <c r="F64" s="89"/>
    </row>
    <row r="65" spans="1:6" ht="15.75" thickBot="1">
      <c r="A65" s="103"/>
      <c r="B65" s="104" t="s">
        <v>136</v>
      </c>
      <c r="C65" s="105"/>
      <c r="D65" s="106"/>
      <c r="E65" s="107"/>
      <c r="F65" s="108">
        <f>SUM(F44:F64)</f>
        <v>0</v>
      </c>
    </row>
    <row r="66" spans="1:6" ht="15.75" thickTop="1">
      <c r="A66" s="268"/>
      <c r="B66" s="100"/>
      <c r="C66" s="89"/>
      <c r="D66" s="96"/>
      <c r="E66" s="91"/>
      <c r="F66" s="89"/>
    </row>
    <row r="67" spans="1:6">
      <c r="A67" s="268"/>
      <c r="B67" s="100"/>
      <c r="C67" s="89"/>
      <c r="D67" s="96"/>
      <c r="E67" s="91"/>
      <c r="F67" s="89"/>
    </row>
    <row r="68" spans="1:6" ht="15.75">
      <c r="A68" s="90" t="s">
        <v>137</v>
      </c>
      <c r="B68" s="90" t="s">
        <v>10</v>
      </c>
      <c r="C68" s="81"/>
      <c r="D68" s="82"/>
      <c r="E68" s="91"/>
      <c r="F68" s="91"/>
    </row>
    <row r="69" spans="1:6">
      <c r="A69" s="268"/>
      <c r="B69" s="100"/>
      <c r="C69" s="89"/>
      <c r="D69" s="96"/>
      <c r="E69" s="91"/>
      <c r="F69" s="89"/>
    </row>
    <row r="70" spans="1:6" ht="64.5">
      <c r="A70" s="268" t="s">
        <v>141</v>
      </c>
      <c r="B70" s="100" t="s">
        <v>368</v>
      </c>
      <c r="C70" s="89" t="s">
        <v>39</v>
      </c>
      <c r="D70" s="96">
        <v>3.73</v>
      </c>
      <c r="E70" s="91"/>
      <c r="F70" s="91">
        <f>D70*E70</f>
        <v>0</v>
      </c>
    </row>
    <row r="71" spans="1:6">
      <c r="A71" s="268"/>
      <c r="B71" s="100"/>
      <c r="C71" s="89"/>
      <c r="D71" s="96"/>
      <c r="E71" s="91"/>
      <c r="F71" s="91"/>
    </row>
    <row r="72" spans="1:6" ht="115.5">
      <c r="A72" s="268" t="s">
        <v>143</v>
      </c>
      <c r="B72" s="100" t="s">
        <v>369</v>
      </c>
      <c r="C72" s="89" t="s">
        <v>30</v>
      </c>
      <c r="D72" s="96">
        <v>2.96</v>
      </c>
      <c r="E72" s="91"/>
      <c r="F72" s="91">
        <f>D72*E72</f>
        <v>0</v>
      </c>
    </row>
    <row r="73" spans="1:6">
      <c r="A73" s="268"/>
      <c r="B73" s="100"/>
      <c r="C73" s="89"/>
      <c r="D73" s="96"/>
      <c r="E73" s="91"/>
      <c r="F73" s="91"/>
    </row>
    <row r="74" spans="1:6" ht="102.75">
      <c r="A74" s="268" t="s">
        <v>145</v>
      </c>
      <c r="B74" s="100" t="s">
        <v>370</v>
      </c>
      <c r="C74" s="89" t="s">
        <v>30</v>
      </c>
      <c r="D74" s="96">
        <v>0.16</v>
      </c>
      <c r="E74" s="91"/>
      <c r="F74" s="91">
        <f>D74*E74</f>
        <v>0</v>
      </c>
    </row>
    <row r="75" spans="1:6">
      <c r="A75" s="268"/>
      <c r="B75" s="100"/>
      <c r="C75" s="89"/>
      <c r="D75" s="96"/>
      <c r="E75" s="91"/>
      <c r="F75" s="91"/>
    </row>
    <row r="76" spans="1:6" ht="51.75">
      <c r="A76" s="268" t="s">
        <v>147</v>
      </c>
      <c r="B76" s="100" t="s">
        <v>150</v>
      </c>
      <c r="C76" s="89"/>
      <c r="D76" s="89"/>
      <c r="E76" s="89"/>
      <c r="F76" s="89"/>
    </row>
    <row r="77" spans="1:6">
      <c r="A77" s="268"/>
      <c r="B77" s="100" t="s">
        <v>360</v>
      </c>
      <c r="C77" s="89" t="s">
        <v>151</v>
      </c>
      <c r="D77" s="96">
        <v>2.23</v>
      </c>
      <c r="E77" s="91"/>
      <c r="F77" s="91">
        <f>D77*E77</f>
        <v>0</v>
      </c>
    </row>
    <row r="78" spans="1:6">
      <c r="A78" s="268"/>
      <c r="B78" s="100"/>
      <c r="C78" s="89"/>
      <c r="D78" s="96"/>
      <c r="E78" s="91"/>
      <c r="F78" s="91"/>
    </row>
    <row r="79" spans="1:6" ht="102.75">
      <c r="A79" s="268" t="s">
        <v>149</v>
      </c>
      <c r="B79" s="100" t="s">
        <v>371</v>
      </c>
      <c r="C79" s="89" t="s">
        <v>30</v>
      </c>
      <c r="D79" s="96">
        <v>0.24</v>
      </c>
      <c r="E79" s="91"/>
      <c r="F79" s="91">
        <f>D79*E79</f>
        <v>0</v>
      </c>
    </row>
    <row r="80" spans="1:6">
      <c r="A80" s="268"/>
      <c r="B80" s="100"/>
      <c r="C80" s="89"/>
      <c r="D80" s="96"/>
      <c r="E80" s="91"/>
      <c r="F80" s="91"/>
    </row>
    <row r="81" spans="1:6" ht="115.5">
      <c r="A81" s="268" t="s">
        <v>152</v>
      </c>
      <c r="B81" s="100" t="s">
        <v>372</v>
      </c>
      <c r="C81" s="89" t="s">
        <v>30</v>
      </c>
      <c r="D81" s="96">
        <v>1.1200000000000001</v>
      </c>
      <c r="E81" s="91"/>
      <c r="F81" s="91">
        <f>E81*D81</f>
        <v>0</v>
      </c>
    </row>
    <row r="82" spans="1:6">
      <c r="A82" s="268"/>
      <c r="B82" s="100"/>
      <c r="C82" s="89"/>
      <c r="D82" s="96"/>
      <c r="E82" s="91"/>
      <c r="F82" s="91"/>
    </row>
    <row r="83" spans="1:6" ht="77.25">
      <c r="A83" s="268" t="s">
        <v>155</v>
      </c>
      <c r="B83" s="100" t="s">
        <v>373</v>
      </c>
      <c r="C83" s="89" t="s">
        <v>30</v>
      </c>
      <c r="D83" s="96">
        <v>1.67</v>
      </c>
      <c r="E83" s="91"/>
      <c r="F83" s="91">
        <f>D83*E83</f>
        <v>0</v>
      </c>
    </row>
    <row r="84" spans="1:6">
      <c r="A84" s="268"/>
      <c r="B84" s="100"/>
      <c r="C84" s="89"/>
      <c r="D84" s="96"/>
      <c r="E84" s="91"/>
      <c r="F84" s="91"/>
    </row>
    <row r="85" spans="1:6" ht="26.25">
      <c r="A85" s="268" t="s">
        <v>157</v>
      </c>
      <c r="B85" s="100" t="s">
        <v>374</v>
      </c>
      <c r="C85" s="89" t="s">
        <v>51</v>
      </c>
      <c r="D85" s="96">
        <v>1</v>
      </c>
      <c r="E85" s="91"/>
      <c r="F85" s="91">
        <f>D85*E85</f>
        <v>0</v>
      </c>
    </row>
    <row r="86" spans="1:6">
      <c r="A86" s="268"/>
      <c r="B86" s="100"/>
      <c r="C86" s="89"/>
      <c r="D86" s="96"/>
      <c r="E86" s="91"/>
      <c r="F86" s="89"/>
    </row>
    <row r="87" spans="1:6" ht="15.75" thickBot="1">
      <c r="A87" s="103"/>
      <c r="B87" s="104" t="s">
        <v>355</v>
      </c>
      <c r="C87" s="105"/>
      <c r="D87" s="106"/>
      <c r="E87" s="107"/>
      <c r="F87" s="108">
        <f>SUM(F70:F86)</f>
        <v>0</v>
      </c>
    </row>
    <row r="88" spans="1:6" ht="15.75" thickTop="1">
      <c r="A88" s="268"/>
      <c r="B88" s="100"/>
      <c r="C88" s="89"/>
      <c r="D88" s="96"/>
      <c r="E88" s="91"/>
      <c r="F88" s="89"/>
    </row>
    <row r="89" spans="1:6">
      <c r="A89" s="268"/>
      <c r="B89" s="100"/>
      <c r="C89" s="89"/>
      <c r="D89" s="96"/>
      <c r="E89" s="91"/>
      <c r="F89" s="89"/>
    </row>
    <row r="90" spans="1:6" ht="15.75">
      <c r="A90" s="90" t="s">
        <v>160</v>
      </c>
      <c r="B90" s="90" t="s">
        <v>25</v>
      </c>
      <c r="C90" s="81"/>
      <c r="D90" s="82"/>
      <c r="E90" s="91"/>
      <c r="F90" s="91"/>
    </row>
    <row r="91" spans="1:6">
      <c r="A91" s="268"/>
      <c r="B91" s="100"/>
      <c r="C91" s="89"/>
      <c r="D91" s="96"/>
      <c r="E91" s="91"/>
      <c r="F91" s="89"/>
    </row>
    <row r="92" spans="1:6" ht="166.5">
      <c r="A92" s="268" t="s">
        <v>161</v>
      </c>
      <c r="B92" s="100" t="s">
        <v>375</v>
      </c>
      <c r="C92" s="89"/>
      <c r="D92" s="89"/>
      <c r="E92" s="89"/>
      <c r="F92" s="89"/>
    </row>
    <row r="93" spans="1:6">
      <c r="A93" s="268"/>
      <c r="B93" s="100" t="s">
        <v>360</v>
      </c>
      <c r="C93" s="89" t="s">
        <v>116</v>
      </c>
      <c r="D93" s="96">
        <v>1</v>
      </c>
      <c r="E93" s="91"/>
      <c r="F93" s="91">
        <f>D93*E93</f>
        <v>0</v>
      </c>
    </row>
    <row r="94" spans="1:6">
      <c r="A94" s="268"/>
      <c r="B94" s="100"/>
      <c r="C94" s="89"/>
      <c r="D94" s="96"/>
      <c r="E94" s="91"/>
      <c r="F94" s="91"/>
    </row>
    <row r="95" spans="1:6" ht="204.75">
      <c r="A95" s="268" t="s">
        <v>167</v>
      </c>
      <c r="B95" s="100" t="s">
        <v>376</v>
      </c>
      <c r="C95" s="89"/>
      <c r="D95" s="89"/>
      <c r="E95" s="89"/>
      <c r="F95" s="89"/>
    </row>
    <row r="96" spans="1:6">
      <c r="A96" s="268"/>
      <c r="B96" s="100" t="s">
        <v>360</v>
      </c>
      <c r="C96" s="89" t="s">
        <v>20</v>
      </c>
      <c r="D96" s="96">
        <v>1</v>
      </c>
      <c r="E96" s="91"/>
      <c r="F96" s="91">
        <f>D96*E96</f>
        <v>0</v>
      </c>
    </row>
    <row r="97" spans="1:6">
      <c r="A97" s="268"/>
      <c r="B97" s="100"/>
      <c r="C97" s="89"/>
      <c r="D97" s="96"/>
      <c r="E97" s="91"/>
      <c r="F97" s="89"/>
    </row>
    <row r="98" spans="1:6" ht="15.75" thickBot="1">
      <c r="A98" s="103"/>
      <c r="B98" s="104" t="s">
        <v>170</v>
      </c>
      <c r="C98" s="105"/>
      <c r="D98" s="106"/>
      <c r="E98" s="107"/>
      <c r="F98" s="108">
        <f>SUM(F91:F97)</f>
        <v>0</v>
      </c>
    </row>
    <row r="99" spans="1:6" ht="15.75" thickTop="1">
      <c r="A99" s="268"/>
      <c r="B99" s="100"/>
      <c r="C99" s="89"/>
      <c r="D99" s="96"/>
      <c r="E99" s="91"/>
      <c r="F99" s="89"/>
    </row>
    <row r="100" spans="1:6">
      <c r="A100" s="268"/>
      <c r="B100" s="100"/>
      <c r="C100" s="89"/>
      <c r="D100" s="96"/>
      <c r="E100" s="91"/>
      <c r="F100" s="89"/>
    </row>
    <row r="101" spans="1:6" ht="15.75">
      <c r="A101" s="90" t="s">
        <v>171</v>
      </c>
      <c r="B101" s="90" t="s">
        <v>172</v>
      </c>
      <c r="C101" s="81"/>
      <c r="D101" s="82"/>
      <c r="E101" s="91"/>
      <c r="F101" s="91"/>
    </row>
    <row r="102" spans="1:6">
      <c r="A102" s="268"/>
      <c r="B102" s="100"/>
      <c r="C102" s="89"/>
      <c r="D102" s="96"/>
      <c r="E102" s="91"/>
      <c r="F102" s="89"/>
    </row>
    <row r="103" spans="1:6" ht="90">
      <c r="A103" s="79" t="s">
        <v>173</v>
      </c>
      <c r="B103" s="101" t="s">
        <v>377</v>
      </c>
      <c r="C103" s="89"/>
      <c r="D103" s="96"/>
      <c r="E103" s="91"/>
      <c r="F103" s="89"/>
    </row>
    <row r="104" spans="1:6">
      <c r="A104" s="268"/>
      <c r="B104" s="100" t="s">
        <v>360</v>
      </c>
      <c r="C104" s="89" t="s">
        <v>113</v>
      </c>
      <c r="D104" s="96">
        <v>1.98</v>
      </c>
      <c r="E104" s="83"/>
      <c r="F104" s="83">
        <f>D104*E104</f>
        <v>0</v>
      </c>
    </row>
    <row r="105" spans="1:6">
      <c r="A105" s="79"/>
      <c r="B105" s="101"/>
      <c r="C105" s="81"/>
      <c r="D105" s="82"/>
      <c r="E105" s="91"/>
      <c r="F105" s="92"/>
    </row>
    <row r="106" spans="1:6" ht="26.25">
      <c r="A106" s="79" t="s">
        <v>177</v>
      </c>
      <c r="B106" s="112" t="s">
        <v>378</v>
      </c>
      <c r="C106" s="81"/>
      <c r="D106" s="96"/>
      <c r="E106" s="97"/>
      <c r="F106" s="83"/>
    </row>
    <row r="107" spans="1:6">
      <c r="A107" s="79"/>
      <c r="B107" s="100" t="s">
        <v>360</v>
      </c>
      <c r="C107" s="89" t="s">
        <v>113</v>
      </c>
      <c r="D107" s="96">
        <v>1.98</v>
      </c>
      <c r="E107" s="97"/>
      <c r="F107" s="83">
        <f>D107*E107</f>
        <v>0</v>
      </c>
    </row>
    <row r="108" spans="1:6">
      <c r="A108" s="79"/>
      <c r="B108" s="109"/>
      <c r="C108" s="81"/>
      <c r="D108" s="82"/>
      <c r="E108" s="91"/>
      <c r="F108" s="92"/>
    </row>
    <row r="109" spans="1:6" ht="39">
      <c r="A109" s="79" t="s">
        <v>179</v>
      </c>
      <c r="B109" s="112" t="s">
        <v>379</v>
      </c>
      <c r="C109" s="81"/>
      <c r="D109" s="96"/>
      <c r="E109" s="97"/>
      <c r="F109" s="83"/>
    </row>
    <row r="110" spans="1:6">
      <c r="A110" s="79"/>
      <c r="B110" s="100" t="s">
        <v>360</v>
      </c>
      <c r="C110" s="89" t="s">
        <v>113</v>
      </c>
      <c r="D110" s="96">
        <v>1.98</v>
      </c>
      <c r="E110" s="97"/>
      <c r="F110" s="83">
        <f>D110*E110</f>
        <v>0</v>
      </c>
    </row>
    <row r="111" spans="1:6">
      <c r="A111" s="79"/>
      <c r="B111" s="112"/>
      <c r="C111" s="81"/>
      <c r="D111" s="96"/>
      <c r="E111" s="97"/>
      <c r="F111" s="83"/>
    </row>
    <row r="112" spans="1:6" ht="26.25">
      <c r="A112" s="79" t="s">
        <v>380</v>
      </c>
      <c r="B112" s="112" t="s">
        <v>381</v>
      </c>
      <c r="C112" s="81"/>
      <c r="D112" s="96"/>
      <c r="E112" s="97"/>
      <c r="F112" s="83"/>
    </row>
    <row r="113" spans="1:6">
      <c r="A113" s="79"/>
      <c r="B113" s="100" t="s">
        <v>360</v>
      </c>
      <c r="C113" s="89" t="s">
        <v>113</v>
      </c>
      <c r="D113" s="96">
        <v>1.98</v>
      </c>
      <c r="E113" s="97"/>
      <c r="F113" s="83">
        <f>D113*E113</f>
        <v>0</v>
      </c>
    </row>
    <row r="114" spans="1:6">
      <c r="A114" s="268"/>
      <c r="B114" s="100"/>
      <c r="C114" s="89"/>
      <c r="D114" s="96"/>
      <c r="E114" s="91"/>
      <c r="F114" s="89"/>
    </row>
    <row r="115" spans="1:6" ht="15.75" thickBot="1">
      <c r="A115" s="103"/>
      <c r="B115" s="104" t="s">
        <v>181</v>
      </c>
      <c r="C115" s="105"/>
      <c r="D115" s="106"/>
      <c r="E115" s="107"/>
      <c r="F115" s="108">
        <f>SUM(F104:F113)</f>
        <v>0</v>
      </c>
    </row>
    <row r="116" spans="1:6" ht="15.75" thickTop="1"/>
    <row r="120" spans="1:6">
      <c r="A120" s="269" t="s">
        <v>382</v>
      </c>
      <c r="B120" s="270" t="s">
        <v>383</v>
      </c>
      <c r="C120" s="81"/>
      <c r="D120" s="82"/>
      <c r="E120" s="83"/>
      <c r="F120" s="83"/>
    </row>
    <row r="121" spans="1:6">
      <c r="A121" s="79"/>
      <c r="B121" s="80"/>
      <c r="C121" s="81"/>
      <c r="D121" s="82"/>
      <c r="E121" s="83"/>
      <c r="F121" s="83"/>
    </row>
    <row r="122" spans="1:6">
      <c r="A122" s="79"/>
      <c r="B122" s="89"/>
      <c r="C122" s="81"/>
      <c r="D122" s="82"/>
      <c r="E122" s="83"/>
      <c r="F122" s="83"/>
    </row>
    <row r="123" spans="1:6">
      <c r="A123" s="79"/>
      <c r="B123" s="80" t="s">
        <v>101</v>
      </c>
      <c r="C123" s="81"/>
      <c r="D123" s="82"/>
      <c r="E123" s="83"/>
      <c r="F123" s="89"/>
    </row>
    <row r="124" spans="1:6">
      <c r="A124" s="79"/>
      <c r="B124" s="80"/>
      <c r="C124" s="81"/>
      <c r="D124" s="82"/>
      <c r="E124" s="83"/>
      <c r="F124" s="98">
        <f>F178</f>
        <v>0</v>
      </c>
    </row>
    <row r="125" spans="1:6">
      <c r="A125" s="79"/>
      <c r="B125" s="80"/>
      <c r="C125" s="81"/>
      <c r="D125" s="82"/>
      <c r="E125" s="83"/>
      <c r="F125" s="89"/>
    </row>
    <row r="126" spans="1:6">
      <c r="A126" s="79"/>
      <c r="B126" s="80"/>
      <c r="C126" s="81"/>
      <c r="D126" s="82"/>
      <c r="E126" s="83"/>
      <c r="F126" s="89"/>
    </row>
    <row r="127" spans="1:6">
      <c r="A127" s="79"/>
      <c r="B127" s="80"/>
      <c r="C127" s="81"/>
      <c r="D127" s="82"/>
      <c r="E127" s="83"/>
      <c r="F127" s="89"/>
    </row>
    <row r="128" spans="1:6">
      <c r="A128" s="79"/>
      <c r="B128" s="80" t="s">
        <v>357</v>
      </c>
      <c r="C128" s="81"/>
      <c r="D128" s="82"/>
      <c r="E128" s="83"/>
      <c r="F128" s="89"/>
    </row>
    <row r="129" spans="1:6">
      <c r="A129" s="79"/>
      <c r="B129" s="80"/>
      <c r="C129" s="81"/>
      <c r="D129" s="82"/>
      <c r="E129" s="83"/>
      <c r="F129" s="98">
        <f>F200</f>
        <v>0</v>
      </c>
    </row>
    <row r="130" spans="1:6">
      <c r="A130" s="79"/>
      <c r="B130" s="80"/>
      <c r="C130" s="81"/>
      <c r="D130" s="82"/>
      <c r="E130" s="83"/>
      <c r="F130" s="89"/>
    </row>
    <row r="131" spans="1:6">
      <c r="A131" s="79"/>
      <c r="B131" s="80"/>
      <c r="C131" s="81"/>
      <c r="D131" s="82"/>
      <c r="E131" s="83"/>
      <c r="F131" s="89"/>
    </row>
    <row r="132" spans="1:6">
      <c r="A132" s="79"/>
      <c r="B132" s="80"/>
      <c r="C132" s="81"/>
      <c r="D132" s="82"/>
      <c r="E132" s="83"/>
      <c r="F132" s="89"/>
    </row>
    <row r="133" spans="1:6">
      <c r="A133" s="79"/>
      <c r="B133" s="80" t="s">
        <v>103</v>
      </c>
      <c r="C133" s="81"/>
      <c r="D133" s="82"/>
      <c r="E133" s="83"/>
      <c r="F133" s="89"/>
    </row>
    <row r="134" spans="1:6">
      <c r="A134" s="79"/>
      <c r="B134" s="80"/>
      <c r="C134" s="81"/>
      <c r="D134" s="82"/>
      <c r="E134" s="83"/>
      <c r="F134" s="98">
        <f>F211</f>
        <v>0</v>
      </c>
    </row>
    <row r="135" spans="1:6">
      <c r="A135" s="79"/>
      <c r="B135" s="80"/>
      <c r="C135" s="81"/>
      <c r="D135" s="82"/>
      <c r="E135" s="83"/>
      <c r="F135" s="89"/>
    </row>
    <row r="136" spans="1:6">
      <c r="A136" s="79"/>
      <c r="B136" s="80"/>
      <c r="C136" s="81"/>
      <c r="D136" s="82"/>
      <c r="E136" s="83"/>
      <c r="F136" s="89"/>
    </row>
    <row r="137" spans="1:6">
      <c r="A137" s="79"/>
      <c r="B137" s="80"/>
      <c r="C137" s="81"/>
      <c r="D137" s="82"/>
      <c r="E137" s="83"/>
      <c r="F137" s="89"/>
    </row>
    <row r="138" spans="1:6">
      <c r="A138" s="79"/>
      <c r="B138" s="80" t="s">
        <v>104</v>
      </c>
      <c r="C138" s="81"/>
      <c r="D138" s="82"/>
      <c r="E138" s="83"/>
      <c r="F138" s="89"/>
    </row>
    <row r="139" spans="1:6">
      <c r="A139" s="79"/>
      <c r="B139" s="80"/>
      <c r="C139" s="81"/>
      <c r="D139" s="82"/>
      <c r="E139" s="83"/>
      <c r="F139" s="98">
        <f>F228</f>
        <v>0</v>
      </c>
    </row>
    <row r="140" spans="1:6">
      <c r="A140" s="79"/>
      <c r="B140" s="80"/>
      <c r="C140" s="81"/>
      <c r="D140" s="82"/>
      <c r="E140" s="83"/>
      <c r="F140" s="89"/>
    </row>
    <row r="141" spans="1:6">
      <c r="A141" s="79"/>
      <c r="B141" s="80"/>
      <c r="C141" s="81"/>
      <c r="D141" s="82"/>
      <c r="E141" s="83"/>
      <c r="F141" s="89"/>
    </row>
    <row r="142" spans="1:6">
      <c r="A142" s="79"/>
      <c r="B142" s="80"/>
      <c r="C142" s="81"/>
      <c r="D142" s="82"/>
      <c r="E142" s="83"/>
      <c r="F142" s="89"/>
    </row>
    <row r="143" spans="1:6">
      <c r="A143" s="79"/>
      <c r="B143" s="80"/>
      <c r="C143" s="81"/>
      <c r="D143" s="82"/>
      <c r="E143" s="83"/>
      <c r="F143" s="89"/>
    </row>
    <row r="144" spans="1:6">
      <c r="A144" s="79"/>
      <c r="B144" s="80"/>
      <c r="C144" s="81"/>
      <c r="D144" s="82"/>
      <c r="E144" s="83"/>
      <c r="F144" s="89"/>
    </row>
    <row r="145" spans="1:6">
      <c r="A145" s="79"/>
      <c r="B145" s="80"/>
      <c r="C145" s="81"/>
      <c r="D145" s="82"/>
      <c r="E145" s="83"/>
      <c r="F145" s="98"/>
    </row>
    <row r="146" spans="1:6">
      <c r="A146" s="79"/>
      <c r="B146" s="99"/>
      <c r="C146" s="89"/>
      <c r="D146" s="82"/>
      <c r="E146" s="83"/>
      <c r="F146" s="89"/>
    </row>
    <row r="147" spans="1:6">
      <c r="A147" s="79"/>
      <c r="B147" s="81"/>
      <c r="C147" s="89"/>
      <c r="D147" s="82"/>
      <c r="E147" s="83"/>
      <c r="F147" s="89"/>
    </row>
    <row r="148" spans="1:6">
      <c r="A148" s="79"/>
      <c r="B148" s="80"/>
      <c r="C148" s="81"/>
      <c r="D148" s="82"/>
      <c r="E148" s="83"/>
      <c r="F148" s="83"/>
    </row>
    <row r="149" spans="1:6">
      <c r="A149" s="84"/>
      <c r="B149" s="109" t="s">
        <v>358</v>
      </c>
      <c r="C149" s="276"/>
      <c r="D149" s="87"/>
      <c r="E149" s="86"/>
      <c r="F149" s="88">
        <f>SUM(F123:F147)</f>
        <v>0</v>
      </c>
    </row>
    <row r="150" spans="1:6">
      <c r="A150" s="79"/>
      <c r="B150" s="100"/>
      <c r="C150" s="81"/>
      <c r="D150" s="89"/>
      <c r="E150" s="83"/>
      <c r="F150" s="89"/>
    </row>
    <row r="151" spans="1:6">
      <c r="A151" s="79"/>
      <c r="B151" s="100"/>
      <c r="C151" s="81"/>
      <c r="D151" s="96"/>
      <c r="E151" s="83"/>
      <c r="F151" s="89"/>
    </row>
    <row r="152" spans="1:6">
      <c r="A152" s="79"/>
      <c r="B152" s="111"/>
      <c r="C152" s="89"/>
      <c r="D152" s="96"/>
      <c r="E152" s="91"/>
      <c r="F152" s="89"/>
    </row>
    <row r="153" spans="1:6">
      <c r="A153" s="80"/>
      <c r="B153" s="89"/>
      <c r="C153" s="89"/>
      <c r="D153" s="96"/>
      <c r="E153" s="91"/>
      <c r="F153" s="89"/>
    </row>
    <row r="154" spans="1:6">
      <c r="A154" s="80"/>
      <c r="B154" s="89"/>
      <c r="C154" s="89"/>
      <c r="D154" s="96"/>
      <c r="E154" s="91"/>
      <c r="F154" s="89"/>
    </row>
    <row r="155" spans="1:6">
      <c r="A155" s="80"/>
      <c r="B155" s="100"/>
      <c r="C155" s="89"/>
      <c r="D155" s="96"/>
      <c r="E155" s="91"/>
      <c r="F155" s="89"/>
    </row>
    <row r="156" spans="1:6" ht="15.75">
      <c r="A156" s="90" t="s">
        <v>110</v>
      </c>
      <c r="B156" s="90"/>
      <c r="C156" s="81"/>
      <c r="D156" s="82"/>
      <c r="E156" s="91"/>
      <c r="F156" s="91"/>
    </row>
    <row r="157" spans="1:6">
      <c r="A157" s="80"/>
      <c r="B157" s="100"/>
      <c r="C157" s="89"/>
      <c r="D157" s="96"/>
      <c r="E157" s="91"/>
      <c r="F157" s="89"/>
    </row>
    <row r="158" spans="1:6" ht="51.75">
      <c r="A158" s="268" t="s">
        <v>111</v>
      </c>
      <c r="B158" s="100" t="s">
        <v>359</v>
      </c>
      <c r="C158" s="89"/>
      <c r="D158" s="96"/>
      <c r="E158" s="91"/>
      <c r="F158" s="91"/>
    </row>
    <row r="159" spans="1:6">
      <c r="A159" s="268"/>
      <c r="B159" s="100" t="s">
        <v>384</v>
      </c>
      <c r="C159" s="89" t="s">
        <v>113</v>
      </c>
      <c r="D159" s="96">
        <v>2</v>
      </c>
      <c r="E159" s="91"/>
      <c r="F159" s="91">
        <f>D159*E159</f>
        <v>0</v>
      </c>
    </row>
    <row r="160" spans="1:6">
      <c r="A160" s="268"/>
      <c r="B160" s="100"/>
      <c r="C160" s="89"/>
      <c r="D160" s="96"/>
      <c r="E160" s="91"/>
      <c r="F160" s="91"/>
    </row>
    <row r="161" spans="1:6" ht="64.5">
      <c r="A161" s="268" t="s">
        <v>114</v>
      </c>
      <c r="B161" s="100" t="s">
        <v>115</v>
      </c>
      <c r="C161" s="89"/>
      <c r="D161" s="96"/>
      <c r="E161" s="91"/>
      <c r="F161" s="91"/>
    </row>
    <row r="162" spans="1:6">
      <c r="A162" s="268"/>
      <c r="B162" s="100" t="s">
        <v>384</v>
      </c>
      <c r="C162" s="89" t="s">
        <v>116</v>
      </c>
      <c r="D162" s="96">
        <v>2</v>
      </c>
      <c r="E162" s="91"/>
      <c r="F162" s="91">
        <f>D162*E162</f>
        <v>0</v>
      </c>
    </row>
    <row r="163" spans="1:6">
      <c r="A163" s="268"/>
      <c r="B163" s="100"/>
      <c r="C163" s="89"/>
      <c r="D163" s="96"/>
      <c r="E163" s="91"/>
      <c r="F163" s="91"/>
    </row>
    <row r="164" spans="1:6" ht="64.5">
      <c r="A164" s="268" t="s">
        <v>117</v>
      </c>
      <c r="B164" s="100" t="s">
        <v>361</v>
      </c>
      <c r="C164" s="89"/>
      <c r="D164" s="89"/>
      <c r="E164" s="89"/>
      <c r="F164" s="89"/>
    </row>
    <row r="165" spans="1:6">
      <c r="A165" s="268"/>
      <c r="B165" s="100" t="s">
        <v>384</v>
      </c>
      <c r="C165" s="89" t="s">
        <v>18</v>
      </c>
      <c r="D165" s="96">
        <v>2</v>
      </c>
      <c r="E165" s="91"/>
      <c r="F165" s="91">
        <f>D165*E165</f>
        <v>0</v>
      </c>
    </row>
    <row r="166" spans="1:6">
      <c r="A166" s="268"/>
      <c r="B166" s="100"/>
      <c r="C166" s="89"/>
      <c r="D166" s="96"/>
      <c r="E166" s="91"/>
      <c r="F166" s="91"/>
    </row>
    <row r="167" spans="1:6" ht="26.25">
      <c r="A167" s="268" t="s">
        <v>120</v>
      </c>
      <c r="B167" s="100" t="s">
        <v>362</v>
      </c>
      <c r="C167" s="89" t="s">
        <v>116</v>
      </c>
      <c r="D167" s="96">
        <v>1</v>
      </c>
      <c r="E167" s="91"/>
      <c r="F167" s="91">
        <f>D167*E167</f>
        <v>0</v>
      </c>
    </row>
    <row r="168" spans="1:6">
      <c r="A168" s="268"/>
      <c r="B168" s="100"/>
      <c r="C168" s="89"/>
      <c r="D168" s="96"/>
      <c r="E168" s="91"/>
      <c r="F168" s="91"/>
    </row>
    <row r="169" spans="1:6" ht="39">
      <c r="A169" s="268" t="s">
        <v>122</v>
      </c>
      <c r="B169" s="100" t="s">
        <v>363</v>
      </c>
      <c r="C169" s="89" t="s">
        <v>116</v>
      </c>
      <c r="D169" s="96">
        <v>1</v>
      </c>
      <c r="E169" s="91"/>
      <c r="F169" s="91">
        <f>D169*E169</f>
        <v>0</v>
      </c>
    </row>
    <row r="170" spans="1:6">
      <c r="A170" s="268"/>
      <c r="B170" s="100"/>
      <c r="C170" s="89"/>
      <c r="D170" s="96"/>
      <c r="E170" s="91"/>
      <c r="F170" s="91"/>
    </row>
    <row r="171" spans="1:6" ht="77.25">
      <c r="A171" s="268" t="s">
        <v>124</v>
      </c>
      <c r="B171" s="100" t="s">
        <v>364</v>
      </c>
      <c r="C171" s="89" t="s">
        <v>116</v>
      </c>
      <c r="D171" s="96">
        <v>1</v>
      </c>
      <c r="E171" s="91"/>
      <c r="F171" s="91">
        <f>D171*E171</f>
        <v>0</v>
      </c>
    </row>
    <row r="172" spans="1:6">
      <c r="A172" s="268"/>
      <c r="B172" s="100"/>
      <c r="C172" s="89"/>
      <c r="D172" s="96"/>
      <c r="E172" s="91"/>
      <c r="F172" s="91"/>
    </row>
    <row r="173" spans="1:6" ht="77.25">
      <c r="A173" s="268" t="s">
        <v>126</v>
      </c>
      <c r="B173" s="100" t="s">
        <v>385</v>
      </c>
      <c r="C173" s="89"/>
      <c r="D173" s="96"/>
      <c r="E173" s="91"/>
      <c r="F173" s="91"/>
    </row>
    <row r="174" spans="1:6">
      <c r="A174" s="268"/>
      <c r="B174" s="100"/>
      <c r="C174" s="89"/>
      <c r="D174" s="96"/>
      <c r="E174" s="91"/>
      <c r="F174" s="91"/>
    </row>
    <row r="175" spans="1:6">
      <c r="A175" s="268"/>
      <c r="B175" s="100" t="s">
        <v>366</v>
      </c>
      <c r="C175" s="101" t="s">
        <v>18</v>
      </c>
      <c r="D175" s="96">
        <v>2</v>
      </c>
      <c r="E175" s="98"/>
      <c r="F175" s="91">
        <f>D175*E175</f>
        <v>0</v>
      </c>
    </row>
    <row r="176" spans="1:6">
      <c r="A176" s="268"/>
      <c r="B176" s="100" t="s">
        <v>367</v>
      </c>
      <c r="C176" s="101" t="s">
        <v>18</v>
      </c>
      <c r="D176" s="96">
        <v>2</v>
      </c>
      <c r="E176" s="98"/>
      <c r="F176" s="91">
        <f>D176*E176</f>
        <v>0</v>
      </c>
    </row>
    <row r="177" spans="1:6">
      <c r="A177" s="268"/>
      <c r="B177" s="100"/>
      <c r="C177" s="89"/>
      <c r="D177" s="96"/>
      <c r="E177" s="91"/>
      <c r="F177" s="89"/>
    </row>
    <row r="178" spans="1:6" ht="15.75" thickBot="1">
      <c r="A178" s="103"/>
      <c r="B178" s="104" t="s">
        <v>136</v>
      </c>
      <c r="C178" s="105"/>
      <c r="D178" s="106"/>
      <c r="E178" s="107"/>
      <c r="F178" s="108">
        <f>SUM(F157:F177)</f>
        <v>0</v>
      </c>
    </row>
    <row r="179" spans="1:6" ht="15.75" thickTop="1">
      <c r="A179" s="268"/>
      <c r="B179" s="100"/>
      <c r="C179" s="89"/>
      <c r="D179" s="96"/>
      <c r="E179" s="91"/>
      <c r="F179" s="89"/>
    </row>
    <row r="180" spans="1:6">
      <c r="A180" s="268"/>
      <c r="B180" s="100"/>
      <c r="C180" s="89"/>
      <c r="D180" s="96"/>
      <c r="E180" s="91"/>
      <c r="F180" s="89"/>
    </row>
    <row r="181" spans="1:6" ht="15.75">
      <c r="A181" s="90" t="s">
        <v>137</v>
      </c>
      <c r="B181" s="90" t="s">
        <v>10</v>
      </c>
      <c r="C181" s="81"/>
      <c r="D181" s="82"/>
      <c r="E181" s="91"/>
      <c r="F181" s="91"/>
    </row>
    <row r="182" spans="1:6">
      <c r="A182" s="268"/>
      <c r="B182" s="100"/>
      <c r="C182" s="89"/>
      <c r="D182" s="96"/>
      <c r="E182" s="91"/>
      <c r="F182" s="89"/>
    </row>
    <row r="183" spans="1:6" ht="64.5">
      <c r="A183" s="268" t="s">
        <v>141</v>
      </c>
      <c r="B183" s="100" t="s">
        <v>368</v>
      </c>
      <c r="C183" s="89" t="s">
        <v>39</v>
      </c>
      <c r="D183" s="96">
        <v>3.75</v>
      </c>
      <c r="E183" s="91"/>
      <c r="F183" s="91">
        <f>D183*E183</f>
        <v>0</v>
      </c>
    </row>
    <row r="184" spans="1:6">
      <c r="A184" s="268"/>
      <c r="B184" s="100"/>
      <c r="C184" s="89"/>
      <c r="D184" s="96"/>
      <c r="E184" s="91"/>
      <c r="F184" s="91"/>
    </row>
    <row r="185" spans="1:6" ht="115.5">
      <c r="A185" s="268" t="s">
        <v>143</v>
      </c>
      <c r="B185" s="100" t="s">
        <v>369</v>
      </c>
      <c r="C185" s="89" t="s">
        <v>30</v>
      </c>
      <c r="D185" s="96">
        <v>2.94</v>
      </c>
      <c r="E185" s="91"/>
      <c r="F185" s="91">
        <f>D185*E185</f>
        <v>0</v>
      </c>
    </row>
    <row r="186" spans="1:6">
      <c r="A186" s="268"/>
      <c r="B186" s="100"/>
      <c r="C186" s="89"/>
      <c r="D186" s="96"/>
      <c r="E186" s="91"/>
      <c r="F186" s="91"/>
    </row>
    <row r="187" spans="1:6" ht="102.75">
      <c r="A187" s="268" t="s">
        <v>145</v>
      </c>
      <c r="B187" s="100" t="s">
        <v>370</v>
      </c>
      <c r="C187" s="89" t="s">
        <v>30</v>
      </c>
      <c r="D187" s="96">
        <v>0.15</v>
      </c>
      <c r="E187" s="91"/>
      <c r="F187" s="91">
        <f>D187*E187</f>
        <v>0</v>
      </c>
    </row>
    <row r="188" spans="1:6">
      <c r="A188" s="268"/>
      <c r="B188" s="100"/>
      <c r="C188" s="89"/>
      <c r="D188" s="96"/>
      <c r="E188" s="91"/>
      <c r="F188" s="91"/>
    </row>
    <row r="189" spans="1:6" ht="51.75">
      <c r="A189" s="268" t="s">
        <v>147</v>
      </c>
      <c r="B189" s="100" t="s">
        <v>150</v>
      </c>
      <c r="C189" s="89"/>
      <c r="D189" s="89"/>
      <c r="E189" s="89"/>
      <c r="F189" s="89"/>
    </row>
    <row r="190" spans="1:6">
      <c r="A190" s="268"/>
      <c r="B190" s="100" t="s">
        <v>384</v>
      </c>
      <c r="C190" s="89" t="s">
        <v>151</v>
      </c>
      <c r="D190" s="96">
        <v>2.25</v>
      </c>
      <c r="E190" s="91"/>
      <c r="F190" s="91">
        <f>D190*E190</f>
        <v>0</v>
      </c>
    </row>
    <row r="191" spans="1:6">
      <c r="A191" s="268"/>
      <c r="B191" s="100"/>
      <c r="C191" s="89"/>
      <c r="D191" s="96"/>
      <c r="E191" s="91"/>
      <c r="F191" s="91"/>
    </row>
    <row r="192" spans="1:6" ht="102.75">
      <c r="A192" s="268" t="s">
        <v>149</v>
      </c>
      <c r="B192" s="100" t="s">
        <v>371</v>
      </c>
      <c r="C192" s="89" t="s">
        <v>30</v>
      </c>
      <c r="D192" s="96">
        <v>0.24</v>
      </c>
      <c r="E192" s="91"/>
      <c r="F192" s="91">
        <f>D192*E192</f>
        <v>0</v>
      </c>
    </row>
    <row r="193" spans="1:6">
      <c r="A193" s="268"/>
      <c r="B193" s="100"/>
      <c r="C193" s="89"/>
      <c r="D193" s="96"/>
      <c r="E193" s="91"/>
      <c r="F193" s="91"/>
    </row>
    <row r="194" spans="1:6" ht="115.5">
      <c r="A194" s="268" t="s">
        <v>152</v>
      </c>
      <c r="B194" s="100" t="s">
        <v>372</v>
      </c>
      <c r="C194" s="89" t="s">
        <v>30</v>
      </c>
      <c r="D194" s="96">
        <v>1.1299999999999999</v>
      </c>
      <c r="E194" s="91"/>
      <c r="F194" s="91">
        <f>E194*D194</f>
        <v>0</v>
      </c>
    </row>
    <row r="195" spans="1:6">
      <c r="A195" s="268"/>
      <c r="B195" s="100"/>
      <c r="C195" s="89"/>
      <c r="D195" s="96"/>
      <c r="E195" s="91"/>
      <c r="F195" s="91"/>
    </row>
    <row r="196" spans="1:6" ht="77.25">
      <c r="A196" s="268" t="s">
        <v>155</v>
      </c>
      <c r="B196" s="100" t="s">
        <v>373</v>
      </c>
      <c r="C196" s="89" t="s">
        <v>30</v>
      </c>
      <c r="D196" s="96">
        <v>1.63</v>
      </c>
      <c r="E196" s="91"/>
      <c r="F196" s="91">
        <f>D196*E196</f>
        <v>0</v>
      </c>
    </row>
    <row r="197" spans="1:6">
      <c r="A197" s="268"/>
      <c r="B197" s="100"/>
      <c r="C197" s="89"/>
      <c r="D197" s="96"/>
      <c r="E197" s="91"/>
      <c r="F197" s="91"/>
    </row>
    <row r="198" spans="1:6" ht="26.25">
      <c r="A198" s="268" t="s">
        <v>157</v>
      </c>
      <c r="B198" s="100" t="s">
        <v>374</v>
      </c>
      <c r="C198" s="89" t="s">
        <v>51</v>
      </c>
      <c r="D198" s="96">
        <v>1</v>
      </c>
      <c r="E198" s="91"/>
      <c r="F198" s="91">
        <f>D198*E198</f>
        <v>0</v>
      </c>
    </row>
    <row r="199" spans="1:6">
      <c r="A199" s="268"/>
      <c r="B199" s="100"/>
      <c r="C199" s="89"/>
      <c r="D199" s="96"/>
      <c r="E199" s="91"/>
      <c r="F199" s="89"/>
    </row>
    <row r="200" spans="1:6" ht="15.75" thickBot="1">
      <c r="A200" s="103"/>
      <c r="B200" s="104" t="s">
        <v>355</v>
      </c>
      <c r="C200" s="105"/>
      <c r="D200" s="106"/>
      <c r="E200" s="107"/>
      <c r="F200" s="108">
        <f>SUM(F183:F199)</f>
        <v>0</v>
      </c>
    </row>
    <row r="201" spans="1:6" ht="15.75" thickTop="1">
      <c r="A201" s="268"/>
      <c r="B201" s="100"/>
      <c r="C201" s="89"/>
      <c r="D201" s="96"/>
      <c r="E201" s="91"/>
      <c r="F201" s="89"/>
    </row>
    <row r="202" spans="1:6">
      <c r="A202" s="268"/>
      <c r="B202" s="100"/>
      <c r="C202" s="89"/>
      <c r="D202" s="96"/>
      <c r="E202" s="91"/>
      <c r="F202" s="89"/>
    </row>
    <row r="203" spans="1:6" ht="15.75">
      <c r="A203" s="90" t="s">
        <v>160</v>
      </c>
      <c r="B203" s="90" t="s">
        <v>25</v>
      </c>
      <c r="C203" s="81"/>
      <c r="D203" s="82"/>
      <c r="E203" s="91"/>
      <c r="F203" s="91"/>
    </row>
    <row r="204" spans="1:6">
      <c r="A204" s="268"/>
      <c r="B204" s="100"/>
      <c r="C204" s="89"/>
      <c r="D204" s="96"/>
      <c r="E204" s="91"/>
      <c r="F204" s="89"/>
    </row>
    <row r="205" spans="1:6" ht="166.5">
      <c r="A205" s="268" t="s">
        <v>161</v>
      </c>
      <c r="B205" s="100" t="s">
        <v>375</v>
      </c>
      <c r="C205" s="89"/>
      <c r="D205" s="89"/>
      <c r="E205" s="89"/>
      <c r="F205" s="89"/>
    </row>
    <row r="206" spans="1:6">
      <c r="A206" s="268"/>
      <c r="B206" s="100" t="s">
        <v>384</v>
      </c>
      <c r="C206" s="89" t="s">
        <v>116</v>
      </c>
      <c r="D206" s="96">
        <v>1</v>
      </c>
      <c r="E206" s="91"/>
      <c r="F206" s="91">
        <f>D206*E206</f>
        <v>0</v>
      </c>
    </row>
    <row r="207" spans="1:6">
      <c r="A207" s="268"/>
      <c r="B207" s="100"/>
      <c r="C207" s="89"/>
      <c r="D207" s="96"/>
      <c r="E207" s="91"/>
      <c r="F207" s="91"/>
    </row>
    <row r="208" spans="1:6" ht="204.75">
      <c r="A208" s="268" t="s">
        <v>167</v>
      </c>
      <c r="B208" s="100" t="s">
        <v>376</v>
      </c>
      <c r="C208" s="89"/>
      <c r="D208" s="89"/>
      <c r="E208" s="89"/>
      <c r="F208" s="89"/>
    </row>
    <row r="209" spans="1:6">
      <c r="A209" s="268"/>
      <c r="B209" s="100" t="s">
        <v>384</v>
      </c>
      <c r="C209" s="89" t="s">
        <v>20</v>
      </c>
      <c r="D209" s="96">
        <v>1</v>
      </c>
      <c r="E209" s="91"/>
      <c r="F209" s="91">
        <f>D209*E209</f>
        <v>0</v>
      </c>
    </row>
    <row r="210" spans="1:6">
      <c r="A210" s="268"/>
      <c r="B210" s="100"/>
      <c r="C210" s="89"/>
      <c r="D210" s="96"/>
      <c r="E210" s="91"/>
      <c r="F210" s="89"/>
    </row>
    <row r="211" spans="1:6" ht="15.75" thickBot="1">
      <c r="A211" s="103"/>
      <c r="B211" s="104" t="s">
        <v>170</v>
      </c>
      <c r="C211" s="105"/>
      <c r="D211" s="106"/>
      <c r="E211" s="107"/>
      <c r="F211" s="108">
        <f>SUM(F204:F210)</f>
        <v>0</v>
      </c>
    </row>
    <row r="212" spans="1:6" ht="15.75" thickTop="1">
      <c r="A212" s="268"/>
      <c r="B212" s="100"/>
      <c r="C212" s="89"/>
      <c r="D212" s="96"/>
      <c r="E212" s="91"/>
      <c r="F212" s="89"/>
    </row>
    <row r="213" spans="1:6">
      <c r="A213" s="268"/>
      <c r="B213" s="100"/>
      <c r="C213" s="89"/>
      <c r="D213" s="96"/>
      <c r="E213" s="91"/>
      <c r="F213" s="89"/>
    </row>
    <row r="214" spans="1:6" ht="15.75">
      <c r="A214" s="90" t="s">
        <v>171</v>
      </c>
      <c r="B214" s="90" t="s">
        <v>172</v>
      </c>
      <c r="C214" s="81"/>
      <c r="D214" s="82"/>
      <c r="E214" s="91"/>
      <c r="F214" s="91"/>
    </row>
    <row r="215" spans="1:6">
      <c r="A215" s="268"/>
      <c r="B215" s="100"/>
      <c r="C215" s="89"/>
      <c r="D215" s="96"/>
      <c r="E215" s="91"/>
      <c r="F215" s="89"/>
    </row>
    <row r="216" spans="1:6" ht="90">
      <c r="A216" s="79" t="s">
        <v>173</v>
      </c>
      <c r="B216" s="101" t="s">
        <v>377</v>
      </c>
      <c r="C216" s="89"/>
      <c r="D216" s="96"/>
      <c r="E216" s="91"/>
      <c r="F216" s="89"/>
    </row>
    <row r="217" spans="1:6">
      <c r="A217" s="268"/>
      <c r="B217" s="100" t="s">
        <v>384</v>
      </c>
      <c r="C217" s="89" t="s">
        <v>113</v>
      </c>
      <c r="D217" s="96">
        <v>2</v>
      </c>
      <c r="E217" s="83"/>
      <c r="F217" s="83">
        <f>D217*E217</f>
        <v>0</v>
      </c>
    </row>
    <row r="218" spans="1:6">
      <c r="A218" s="79"/>
      <c r="B218" s="101"/>
      <c r="C218" s="81"/>
      <c r="D218" s="82"/>
      <c r="E218" s="91"/>
      <c r="F218" s="92"/>
    </row>
    <row r="219" spans="1:6" ht="26.25">
      <c r="A219" s="79" t="s">
        <v>177</v>
      </c>
      <c r="B219" s="112" t="s">
        <v>378</v>
      </c>
      <c r="C219" s="81"/>
      <c r="D219" s="96"/>
      <c r="E219" s="97"/>
      <c r="F219" s="83"/>
    </row>
    <row r="220" spans="1:6">
      <c r="A220" s="79"/>
      <c r="B220" s="100" t="s">
        <v>384</v>
      </c>
      <c r="C220" s="89" t="s">
        <v>113</v>
      </c>
      <c r="D220" s="96">
        <v>2</v>
      </c>
      <c r="E220" s="97"/>
      <c r="F220" s="83">
        <f>D220*E220</f>
        <v>0</v>
      </c>
    </row>
    <row r="221" spans="1:6">
      <c r="A221" s="79"/>
      <c r="B221" s="109"/>
      <c r="C221" s="81"/>
      <c r="D221" s="82"/>
      <c r="E221" s="91"/>
      <c r="F221" s="92"/>
    </row>
    <row r="222" spans="1:6" ht="39">
      <c r="A222" s="79" t="s">
        <v>179</v>
      </c>
      <c r="B222" s="112" t="s">
        <v>379</v>
      </c>
      <c r="C222" s="81"/>
      <c r="D222" s="96"/>
      <c r="E222" s="97"/>
      <c r="F222" s="83"/>
    </row>
    <row r="223" spans="1:6">
      <c r="A223" s="79"/>
      <c r="B223" s="100" t="s">
        <v>384</v>
      </c>
      <c r="C223" s="89" t="s">
        <v>113</v>
      </c>
      <c r="D223" s="96">
        <v>2</v>
      </c>
      <c r="E223" s="97"/>
      <c r="F223" s="83">
        <f>D223*E223</f>
        <v>0</v>
      </c>
    </row>
    <row r="224" spans="1:6">
      <c r="A224" s="79"/>
      <c r="B224" s="112"/>
      <c r="C224" s="81"/>
      <c r="D224" s="96"/>
      <c r="E224" s="97"/>
      <c r="F224" s="83"/>
    </row>
    <row r="225" spans="1:6" ht="26.25">
      <c r="A225" s="79" t="s">
        <v>380</v>
      </c>
      <c r="B225" s="112" t="s">
        <v>381</v>
      </c>
      <c r="C225" s="81"/>
      <c r="D225" s="96"/>
      <c r="E225" s="97"/>
      <c r="F225" s="83"/>
    </row>
    <row r="226" spans="1:6">
      <c r="A226" s="79"/>
      <c r="B226" s="100" t="s">
        <v>384</v>
      </c>
      <c r="C226" s="89" t="s">
        <v>113</v>
      </c>
      <c r="D226" s="96">
        <v>2</v>
      </c>
      <c r="E226" s="97"/>
      <c r="F226" s="83">
        <f>D226*E226</f>
        <v>0</v>
      </c>
    </row>
    <row r="227" spans="1:6">
      <c r="A227" s="268"/>
      <c r="B227" s="100"/>
      <c r="C227" s="89"/>
      <c r="D227" s="96"/>
      <c r="E227" s="91"/>
      <c r="F227" s="89"/>
    </row>
    <row r="228" spans="1:6" ht="15.75" thickBot="1">
      <c r="A228" s="103"/>
      <c r="B228" s="104" t="s">
        <v>181</v>
      </c>
      <c r="C228" s="105"/>
      <c r="D228" s="106"/>
      <c r="E228" s="107"/>
      <c r="F228" s="108">
        <f>SUM(F217:F226)</f>
        <v>0</v>
      </c>
    </row>
    <row r="229" spans="1:6" ht="15.75" thickTop="1"/>
  </sheetData>
  <pageMargins left="0.7" right="0.7" top="0.75" bottom="0.75" header="0.3" footer="0.3"/>
  <pageSetup paperSize="9" orientation="portrait" r:id="rId1"/>
  <rowBreaks count="1" manualBreakCount="1">
    <brk id="3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view="pageBreakPreview" topLeftCell="A61" zoomScaleNormal="100" zoomScaleSheetLayoutView="100" workbookViewId="0">
      <selection activeCell="F23" sqref="F23"/>
    </sheetView>
  </sheetViews>
  <sheetFormatPr defaultRowHeight="15"/>
  <cols>
    <col min="1" max="1" width="3.7109375" customWidth="1"/>
    <col min="2" max="2" width="31.42578125" customWidth="1"/>
    <col min="3" max="3" width="5.7109375" customWidth="1"/>
    <col min="4" max="4" width="6.28515625" customWidth="1"/>
    <col min="5" max="5" width="18.7109375" customWidth="1"/>
    <col min="6" max="6" width="18.140625" customWidth="1"/>
  </cols>
  <sheetData>
    <row r="1" spans="1:6">
      <c r="A1" s="198"/>
      <c r="B1" s="281" t="s">
        <v>298</v>
      </c>
      <c r="C1" s="281"/>
      <c r="D1" s="281"/>
      <c r="E1" s="281"/>
      <c r="F1" s="281"/>
    </row>
    <row r="2" spans="1:6">
      <c r="A2" s="198"/>
      <c r="B2" s="199"/>
      <c r="E2" s="200"/>
      <c r="F2" s="201"/>
    </row>
    <row r="3" spans="1:6" ht="15.75">
      <c r="A3" s="198"/>
      <c r="B3" s="202" t="s">
        <v>299</v>
      </c>
      <c r="C3" s="99"/>
      <c r="D3" s="99"/>
      <c r="E3" s="203"/>
      <c r="F3" s="203"/>
    </row>
    <row r="4" spans="1:6" ht="15.75">
      <c r="A4" s="198"/>
      <c r="B4" s="204"/>
      <c r="C4" s="81"/>
      <c r="D4" s="81"/>
      <c r="E4" s="205"/>
      <c r="F4" s="201"/>
    </row>
    <row r="5" spans="1:6" ht="15.75">
      <c r="A5" s="198"/>
      <c r="B5" s="282" t="s">
        <v>300</v>
      </c>
      <c r="C5" s="282"/>
      <c r="D5" s="282"/>
      <c r="E5" s="282"/>
      <c r="F5" s="282"/>
    </row>
    <row r="6" spans="1:6" ht="18">
      <c r="A6" s="198"/>
      <c r="B6" s="206"/>
      <c r="C6" s="81"/>
      <c r="D6" s="81"/>
      <c r="E6" s="200"/>
      <c r="F6" s="201"/>
    </row>
    <row r="7" spans="1:6" ht="26.25" thickBot="1">
      <c r="A7" s="207"/>
      <c r="B7" s="208" t="s">
        <v>202</v>
      </c>
      <c r="C7" s="208" t="s">
        <v>301</v>
      </c>
      <c r="D7" s="208" t="s">
        <v>203</v>
      </c>
      <c r="E7" s="209" t="s">
        <v>302</v>
      </c>
      <c r="F7" s="210" t="s">
        <v>303</v>
      </c>
    </row>
    <row r="8" spans="1:6" ht="15.75" thickTop="1">
      <c r="A8" s="207"/>
      <c r="B8" s="211"/>
      <c r="C8" s="211"/>
      <c r="D8" s="211"/>
      <c r="E8" s="212"/>
      <c r="F8" s="213"/>
    </row>
    <row r="9" spans="1:6">
      <c r="A9" s="214"/>
      <c r="B9" s="215" t="s">
        <v>25</v>
      </c>
      <c r="C9" s="216"/>
      <c r="D9" s="216"/>
      <c r="E9" s="217"/>
      <c r="F9" s="217"/>
    </row>
    <row r="10" spans="1:6" ht="63.75">
      <c r="A10" s="218">
        <v>1</v>
      </c>
      <c r="B10" s="219" t="s">
        <v>304</v>
      </c>
      <c r="C10" s="220">
        <v>8</v>
      </c>
      <c r="D10" s="220" t="s">
        <v>20</v>
      </c>
      <c r="E10" s="221"/>
      <c r="F10" s="222">
        <f>C10*E10</f>
        <v>0</v>
      </c>
    </row>
    <row r="11" spans="1:6" ht="25.5">
      <c r="A11" s="218">
        <v>2</v>
      </c>
      <c r="B11" s="219" t="s">
        <v>305</v>
      </c>
      <c r="C11" s="220">
        <v>1</v>
      </c>
      <c r="D11" s="220" t="s">
        <v>20</v>
      </c>
      <c r="E11" s="221"/>
      <c r="F11" s="222">
        <f>C11*E11</f>
        <v>0</v>
      </c>
    </row>
    <row r="12" spans="1:6" ht="114.75">
      <c r="A12" s="223">
        <v>3</v>
      </c>
      <c r="B12" s="224" t="s">
        <v>306</v>
      </c>
      <c r="C12" s="81"/>
      <c r="D12" s="225"/>
      <c r="E12" s="226"/>
      <c r="F12" s="227"/>
    </row>
    <row r="13" spans="1:6">
      <c r="A13" s="228"/>
      <c r="B13" s="224" t="s">
        <v>307</v>
      </c>
      <c r="C13" s="216">
        <v>45</v>
      </c>
      <c r="D13" s="216" t="s">
        <v>119</v>
      </c>
      <c r="E13" s="229"/>
      <c r="F13" s="222">
        <f>C13*E13</f>
        <v>0</v>
      </c>
    </row>
    <row r="14" spans="1:6">
      <c r="A14" s="228"/>
      <c r="B14" s="224" t="s">
        <v>308</v>
      </c>
      <c r="C14" s="216">
        <v>240</v>
      </c>
      <c r="D14" s="216" t="s">
        <v>119</v>
      </c>
      <c r="E14" s="229"/>
      <c r="F14" s="222">
        <f t="shared" ref="F14:F22" si="0">C14*E14</f>
        <v>0</v>
      </c>
    </row>
    <row r="15" spans="1:6">
      <c r="A15" s="228"/>
      <c r="B15" s="224" t="s">
        <v>309</v>
      </c>
      <c r="C15" s="216">
        <v>285</v>
      </c>
      <c r="D15" s="216" t="s">
        <v>119</v>
      </c>
      <c r="E15" s="229"/>
      <c r="F15" s="222">
        <f t="shared" si="0"/>
        <v>0</v>
      </c>
    </row>
    <row r="16" spans="1:6" ht="76.5">
      <c r="A16" s="230">
        <v>4</v>
      </c>
      <c r="B16" s="219" t="s">
        <v>310</v>
      </c>
      <c r="C16" s="231">
        <v>10</v>
      </c>
      <c r="D16" s="231" t="s">
        <v>20</v>
      </c>
      <c r="E16" s="232"/>
      <c r="F16" s="222">
        <f t="shared" si="0"/>
        <v>0</v>
      </c>
    </row>
    <row r="17" spans="1:6" ht="51">
      <c r="A17" s="230">
        <v>5</v>
      </c>
      <c r="B17" s="219" t="s">
        <v>311</v>
      </c>
      <c r="C17" s="231">
        <v>25</v>
      </c>
      <c r="D17" s="231" t="s">
        <v>30</v>
      </c>
      <c r="E17" s="232"/>
      <c r="F17" s="222">
        <f t="shared" si="0"/>
        <v>0</v>
      </c>
    </row>
    <row r="18" spans="1:6" ht="51">
      <c r="A18" s="230">
        <v>6</v>
      </c>
      <c r="B18" s="219" t="s">
        <v>312</v>
      </c>
      <c r="C18" s="231">
        <v>22.8</v>
      </c>
      <c r="D18" s="231" t="s">
        <v>30</v>
      </c>
      <c r="E18" s="232"/>
      <c r="F18" s="222">
        <f t="shared" si="0"/>
        <v>0</v>
      </c>
    </row>
    <row r="19" spans="1:6" ht="25.5">
      <c r="A19" s="230">
        <v>7</v>
      </c>
      <c r="B19" s="219" t="s">
        <v>313</v>
      </c>
      <c r="C19" s="231">
        <v>2</v>
      </c>
      <c r="D19" s="231" t="s">
        <v>204</v>
      </c>
      <c r="E19" s="232"/>
      <c r="F19" s="222">
        <f t="shared" si="0"/>
        <v>0</v>
      </c>
    </row>
    <row r="20" spans="1:6" ht="25.5">
      <c r="A20" s="230">
        <v>8</v>
      </c>
      <c r="B20" s="219" t="s">
        <v>314</v>
      </c>
      <c r="C20" s="231">
        <v>1</v>
      </c>
      <c r="D20" s="231" t="s">
        <v>204</v>
      </c>
      <c r="E20" s="232"/>
      <c r="F20" s="222">
        <f>C20*E20</f>
        <v>0</v>
      </c>
    </row>
    <row r="21" spans="1:6" ht="25.5">
      <c r="A21" s="230">
        <v>9</v>
      </c>
      <c r="B21" s="219" t="s">
        <v>315</v>
      </c>
      <c r="C21" s="231">
        <v>150</v>
      </c>
      <c r="D21" s="231" t="s">
        <v>119</v>
      </c>
      <c r="E21" s="232"/>
      <c r="F21" s="222">
        <f>C21*E21</f>
        <v>0</v>
      </c>
    </row>
    <row r="22" spans="1:6" ht="38.25">
      <c r="A22" s="230">
        <v>10</v>
      </c>
      <c r="B22" s="219" t="s">
        <v>316</v>
      </c>
      <c r="C22" s="231">
        <v>1</v>
      </c>
      <c r="D22" s="231" t="s">
        <v>204</v>
      </c>
      <c r="E22" s="232"/>
      <c r="F22" s="222">
        <f t="shared" si="0"/>
        <v>0</v>
      </c>
    </row>
    <row r="23" spans="1:6">
      <c r="A23" s="233"/>
      <c r="B23" s="234"/>
      <c r="C23" s="81"/>
      <c r="D23" s="81"/>
      <c r="E23" s="235" t="s">
        <v>317</v>
      </c>
      <c r="F23" s="236">
        <f>SUM(F10:F22)</f>
        <v>0</v>
      </c>
    </row>
    <row r="24" spans="1:6">
      <c r="A24" s="233"/>
      <c r="B24" s="234"/>
      <c r="C24" s="81"/>
      <c r="D24" s="81"/>
      <c r="E24" s="235"/>
      <c r="F24" s="236"/>
    </row>
    <row r="25" spans="1:6">
      <c r="A25" s="233"/>
      <c r="B25" s="234"/>
      <c r="C25" s="81"/>
      <c r="D25" s="81"/>
      <c r="E25" s="235"/>
      <c r="F25" s="236"/>
    </row>
    <row r="26" spans="1:6">
      <c r="A26" s="233"/>
      <c r="B26" s="234"/>
      <c r="C26" s="81"/>
      <c r="D26" s="81"/>
      <c r="E26" s="235"/>
      <c r="F26" s="236"/>
    </row>
    <row r="27" spans="1:6">
      <c r="A27" s="233"/>
      <c r="B27" s="234"/>
      <c r="C27" s="81"/>
      <c r="D27" s="81"/>
      <c r="E27" s="235"/>
      <c r="F27" s="236"/>
    </row>
    <row r="28" spans="1:6">
      <c r="A28" s="233"/>
      <c r="B28" s="234"/>
      <c r="C28" s="81"/>
      <c r="D28" s="81"/>
      <c r="E28" s="235"/>
      <c r="F28" s="236"/>
    </row>
    <row r="29" spans="1:6">
      <c r="A29" s="233"/>
      <c r="B29" s="234"/>
      <c r="C29" s="81"/>
      <c r="D29" s="81"/>
      <c r="E29" s="235"/>
      <c r="F29" s="236"/>
    </row>
    <row r="30" spans="1:6" ht="25.5">
      <c r="A30" s="233"/>
      <c r="B30" s="237" t="s">
        <v>318</v>
      </c>
      <c r="C30" s="216"/>
      <c r="D30" s="216"/>
      <c r="E30" s="238"/>
      <c r="F30" s="238"/>
    </row>
    <row r="31" spans="1:6" ht="51">
      <c r="A31" s="218">
        <v>1</v>
      </c>
      <c r="B31" s="239" t="s">
        <v>319</v>
      </c>
      <c r="C31" s="240">
        <v>8</v>
      </c>
      <c r="D31" s="216" t="s">
        <v>20</v>
      </c>
      <c r="E31" s="222"/>
      <c r="F31" s="222">
        <f>C31*E31</f>
        <v>0</v>
      </c>
    </row>
    <row r="32" spans="1:6" ht="51">
      <c r="A32" s="218">
        <v>2</v>
      </c>
      <c r="B32" s="239" t="s">
        <v>320</v>
      </c>
      <c r="C32" s="240">
        <v>1</v>
      </c>
      <c r="D32" s="216" t="s">
        <v>20</v>
      </c>
      <c r="E32" s="222"/>
      <c r="F32" s="222">
        <f>C32*E32</f>
        <v>0</v>
      </c>
    </row>
    <row r="33" spans="1:6" ht="127.5">
      <c r="A33" s="218">
        <v>3</v>
      </c>
      <c r="B33" s="239" t="s">
        <v>321</v>
      </c>
      <c r="C33" s="240">
        <v>8</v>
      </c>
      <c r="D33" s="216" t="s">
        <v>20</v>
      </c>
      <c r="E33" s="222"/>
      <c r="F33" s="222">
        <f>C33*E33</f>
        <v>0</v>
      </c>
    </row>
    <row r="34" spans="1:6">
      <c r="A34" s="233"/>
      <c r="B34" s="234"/>
      <c r="C34" s="81"/>
      <c r="D34" s="81"/>
      <c r="E34" s="235" t="s">
        <v>317</v>
      </c>
      <c r="F34" s="236">
        <f>SUM(F31:F33)</f>
        <v>0</v>
      </c>
    </row>
    <row r="35" spans="1:6">
      <c r="A35" s="233"/>
      <c r="B35" s="234"/>
      <c r="C35" s="81"/>
      <c r="D35" s="81"/>
      <c r="E35" s="235"/>
      <c r="F35" s="236"/>
    </row>
    <row r="36" spans="1:6">
      <c r="A36" s="233"/>
      <c r="B36" s="234"/>
      <c r="C36" s="81"/>
      <c r="D36" s="81"/>
      <c r="E36" s="235"/>
      <c r="F36" s="236"/>
    </row>
    <row r="37" spans="1:6">
      <c r="A37" s="233"/>
      <c r="B37" s="234"/>
      <c r="C37" s="81"/>
      <c r="D37" s="81"/>
      <c r="E37" s="235"/>
      <c r="F37" s="236"/>
    </row>
    <row r="38" spans="1:6">
      <c r="A38" s="233"/>
      <c r="B38" s="237" t="s">
        <v>322</v>
      </c>
      <c r="C38" s="216"/>
      <c r="D38" s="216"/>
      <c r="E38" s="241"/>
      <c r="F38" s="242"/>
    </row>
    <row r="39" spans="1:6" ht="25.5">
      <c r="A39" s="218">
        <v>1</v>
      </c>
      <c r="B39" s="219" t="s">
        <v>323</v>
      </c>
      <c r="C39" s="216">
        <v>280</v>
      </c>
      <c r="D39" s="216" t="s">
        <v>119</v>
      </c>
      <c r="E39" s="243"/>
      <c r="F39" s="222">
        <f>C39*E39</f>
        <v>0</v>
      </c>
    </row>
    <row r="40" spans="1:6">
      <c r="A40" s="233"/>
      <c r="B40" s="234"/>
      <c r="C40" s="81"/>
      <c r="D40" s="81"/>
      <c r="E40" s="244" t="s">
        <v>317</v>
      </c>
      <c r="F40" s="245">
        <f>SUM(F39:F39)</f>
        <v>0</v>
      </c>
    </row>
    <row r="41" spans="1:6">
      <c r="A41" s="233"/>
      <c r="B41" s="234"/>
      <c r="C41" s="81"/>
      <c r="D41" s="81"/>
      <c r="E41" s="244"/>
      <c r="F41" s="245"/>
    </row>
    <row r="42" spans="1:6">
      <c r="A42" s="233"/>
      <c r="B42" s="234"/>
      <c r="C42" s="81"/>
      <c r="D42" s="81"/>
      <c r="E42" s="244"/>
      <c r="F42" s="245"/>
    </row>
    <row r="43" spans="1:6">
      <c r="A43" s="233"/>
      <c r="B43" s="234"/>
      <c r="C43" s="81"/>
      <c r="D43" s="81"/>
      <c r="E43" s="244"/>
      <c r="F43" s="245"/>
    </row>
    <row r="44" spans="1:6">
      <c r="A44" s="233"/>
      <c r="B44" s="237" t="s">
        <v>11</v>
      </c>
      <c r="C44" s="216"/>
      <c r="D44" s="216"/>
      <c r="E44" s="221"/>
      <c r="F44" s="221"/>
    </row>
    <row r="45" spans="1:6" ht="25.5">
      <c r="A45" s="218">
        <v>1</v>
      </c>
      <c r="B45" s="219" t="s">
        <v>324</v>
      </c>
      <c r="C45" s="216">
        <v>10</v>
      </c>
      <c r="D45" s="216" t="s">
        <v>20</v>
      </c>
      <c r="E45" s="243"/>
      <c r="F45" s="222">
        <f>C45*E45</f>
        <v>0</v>
      </c>
    </row>
    <row r="46" spans="1:6" ht="38.25">
      <c r="A46" s="218">
        <v>2</v>
      </c>
      <c r="B46" s="219" t="s">
        <v>325</v>
      </c>
      <c r="C46" s="216">
        <v>10</v>
      </c>
      <c r="D46" s="216" t="s">
        <v>20</v>
      </c>
      <c r="E46" s="243"/>
      <c r="F46" s="222">
        <f>C46*E46</f>
        <v>0</v>
      </c>
    </row>
    <row r="47" spans="1:6">
      <c r="A47" s="218">
        <v>3</v>
      </c>
      <c r="B47" s="219" t="s">
        <v>326</v>
      </c>
      <c r="C47" s="216">
        <v>20</v>
      </c>
      <c r="D47" s="216" t="s">
        <v>20</v>
      </c>
      <c r="E47" s="243"/>
      <c r="F47" s="222">
        <f>C47*E47</f>
        <v>0</v>
      </c>
    </row>
    <row r="48" spans="1:6" ht="27">
      <c r="A48" s="218">
        <v>4</v>
      </c>
      <c r="B48" s="219" t="s">
        <v>327</v>
      </c>
      <c r="C48" s="216">
        <v>1</v>
      </c>
      <c r="D48" s="216" t="s">
        <v>20</v>
      </c>
      <c r="E48" s="243"/>
      <c r="F48" s="222">
        <f>C48*E48</f>
        <v>0</v>
      </c>
    </row>
    <row r="49" spans="1:6" ht="38.25">
      <c r="A49" s="218">
        <v>5</v>
      </c>
      <c r="B49" s="219" t="s">
        <v>328</v>
      </c>
      <c r="C49" s="216">
        <v>1</v>
      </c>
      <c r="D49" s="216" t="s">
        <v>204</v>
      </c>
      <c r="E49" s="243"/>
      <c r="F49" s="222">
        <f>C49*E49</f>
        <v>0</v>
      </c>
    </row>
    <row r="50" spans="1:6">
      <c r="A50" s="233"/>
      <c r="B50" s="234"/>
      <c r="C50" s="81"/>
      <c r="D50" s="81"/>
      <c r="E50" s="246" t="s">
        <v>317</v>
      </c>
      <c r="F50" s="245">
        <f>SUM(F45:F49)</f>
        <v>0</v>
      </c>
    </row>
    <row r="51" spans="1:6">
      <c r="A51" s="233"/>
      <c r="B51" s="234"/>
      <c r="C51" s="81"/>
      <c r="D51" s="81"/>
      <c r="E51" s="246"/>
      <c r="F51" s="245"/>
    </row>
    <row r="52" spans="1:6">
      <c r="A52" s="233"/>
      <c r="B52" s="234"/>
      <c r="C52" s="81"/>
      <c r="D52" s="81"/>
      <c r="E52" s="246"/>
      <c r="F52" s="245"/>
    </row>
    <row r="53" spans="1:6">
      <c r="A53" s="233"/>
      <c r="B53" s="234"/>
      <c r="C53" s="81"/>
      <c r="D53" s="81"/>
      <c r="E53" s="246"/>
      <c r="F53" s="245"/>
    </row>
    <row r="54" spans="1:6">
      <c r="A54" s="233"/>
      <c r="B54" s="234"/>
      <c r="C54" s="81"/>
      <c r="D54" s="81"/>
      <c r="E54" s="246"/>
      <c r="F54" s="245"/>
    </row>
    <row r="55" spans="1:6">
      <c r="A55" s="233"/>
      <c r="B55" s="234"/>
      <c r="C55" s="81"/>
      <c r="D55" s="81"/>
      <c r="E55" s="247"/>
      <c r="F55" s="245"/>
    </row>
    <row r="56" spans="1:6">
      <c r="A56" s="233"/>
      <c r="B56" s="234"/>
      <c r="C56" s="81"/>
      <c r="D56" s="81"/>
      <c r="E56" s="246"/>
      <c r="F56" s="245"/>
    </row>
    <row r="57" spans="1:6">
      <c r="A57" s="233"/>
      <c r="B57" s="234"/>
      <c r="C57" s="81"/>
      <c r="D57" s="81"/>
      <c r="E57" s="246"/>
      <c r="F57" s="245"/>
    </row>
    <row r="58" spans="1:6">
      <c r="A58" s="233"/>
      <c r="B58" s="234"/>
      <c r="C58" s="81"/>
      <c r="D58" s="81"/>
      <c r="E58" s="246"/>
      <c r="F58" s="245"/>
    </row>
    <row r="59" spans="1:6">
      <c r="A59" s="233"/>
      <c r="B59" s="234"/>
      <c r="C59" s="81"/>
      <c r="D59" s="81"/>
      <c r="E59" s="246"/>
      <c r="F59" s="245"/>
    </row>
    <row r="60" spans="1:6">
      <c r="A60" s="233"/>
      <c r="B60" s="234"/>
      <c r="C60" s="81"/>
      <c r="D60" s="81"/>
      <c r="E60" s="246"/>
      <c r="F60" s="245"/>
    </row>
    <row r="61" spans="1:6">
      <c r="A61" s="233"/>
      <c r="B61" s="234"/>
      <c r="C61" s="81"/>
      <c r="D61" s="81"/>
      <c r="E61" s="246"/>
      <c r="F61" s="245"/>
    </row>
    <row r="62" spans="1:6">
      <c r="A62" s="233"/>
      <c r="B62" s="234"/>
      <c r="C62" s="81"/>
      <c r="D62" s="81"/>
      <c r="E62" s="246"/>
      <c r="F62" s="245"/>
    </row>
    <row r="63" spans="1:6">
      <c r="A63" s="233"/>
      <c r="B63" s="234"/>
      <c r="C63" s="81"/>
      <c r="D63" s="81"/>
      <c r="E63" s="246"/>
      <c r="F63" s="245"/>
    </row>
    <row r="64" spans="1:6" ht="25.5">
      <c r="A64" s="248"/>
      <c r="B64" s="237" t="s">
        <v>329</v>
      </c>
      <c r="C64" s="216"/>
      <c r="D64" s="216"/>
      <c r="E64" s="249"/>
      <c r="F64" s="249"/>
    </row>
    <row r="65" spans="1:6" ht="76.5">
      <c r="A65" s="218">
        <v>1</v>
      </c>
      <c r="B65" s="250" t="s">
        <v>330</v>
      </c>
      <c r="C65" s="216">
        <v>1</v>
      </c>
      <c r="D65" s="216" t="s">
        <v>204</v>
      </c>
      <c r="E65" s="243"/>
      <c r="F65" s="222">
        <f>C65*E65</f>
        <v>0</v>
      </c>
    </row>
    <row r="66" spans="1:6" ht="63.75">
      <c r="A66" s="218">
        <v>2</v>
      </c>
      <c r="B66" s="250" t="s">
        <v>331</v>
      </c>
      <c r="C66" s="216">
        <v>1</v>
      </c>
      <c r="D66" s="216" t="s">
        <v>204</v>
      </c>
      <c r="E66" s="243"/>
      <c r="F66" s="222">
        <f>C66*E66</f>
        <v>0</v>
      </c>
    </row>
    <row r="67" spans="1:6" ht="76.5">
      <c r="A67" s="218">
        <v>3</v>
      </c>
      <c r="B67" s="250" t="s">
        <v>332</v>
      </c>
      <c r="C67" s="216">
        <v>1</v>
      </c>
      <c r="D67" s="216" t="s">
        <v>204</v>
      </c>
      <c r="E67" s="243"/>
      <c r="F67" s="222">
        <f>C67*E67</f>
        <v>0</v>
      </c>
    </row>
    <row r="68" spans="1:6" ht="127.5">
      <c r="A68" s="218">
        <v>4</v>
      </c>
      <c r="B68" s="250" t="s">
        <v>333</v>
      </c>
      <c r="C68" s="216">
        <v>1</v>
      </c>
      <c r="D68" s="216" t="s">
        <v>204</v>
      </c>
      <c r="E68" s="243"/>
      <c r="F68" s="222">
        <f>C68*E68</f>
        <v>0</v>
      </c>
    </row>
    <row r="69" spans="1:6" ht="38.25">
      <c r="A69" s="251">
        <v>5</v>
      </c>
      <c r="B69" s="250" t="s">
        <v>334</v>
      </c>
      <c r="C69" s="252">
        <v>8</v>
      </c>
      <c r="D69" s="252" t="s">
        <v>20</v>
      </c>
      <c r="E69" s="253"/>
      <c r="F69" s="222">
        <f>C69*E69</f>
        <v>0</v>
      </c>
    </row>
    <row r="70" spans="1:6">
      <c r="A70" s="254"/>
      <c r="B70" s="234"/>
      <c r="C70" s="81"/>
      <c r="D70" s="81"/>
      <c r="E70" s="255" t="s">
        <v>317</v>
      </c>
      <c r="F70" s="245">
        <f>SUM(F65:F69)</f>
        <v>0</v>
      </c>
    </row>
    <row r="71" spans="1:6">
      <c r="A71" s="233"/>
      <c r="B71" s="256"/>
      <c r="C71" s="81"/>
      <c r="D71" s="81"/>
      <c r="E71" s="255"/>
      <c r="F71" s="255"/>
    </row>
    <row r="72" spans="1:6">
      <c r="A72" s="233"/>
      <c r="B72" s="256"/>
      <c r="C72" s="81"/>
      <c r="D72" s="81"/>
      <c r="E72" s="255"/>
      <c r="F72" s="255"/>
    </row>
    <row r="73" spans="1:6">
      <c r="A73" s="233"/>
      <c r="B73" s="256"/>
      <c r="C73" s="81"/>
      <c r="D73" s="81"/>
      <c r="E73" s="255"/>
      <c r="F73" s="255"/>
    </row>
    <row r="74" spans="1:6">
      <c r="A74" s="233"/>
      <c r="B74" s="256"/>
      <c r="C74" s="81"/>
      <c r="D74" s="81"/>
      <c r="E74" s="255"/>
      <c r="F74" s="255"/>
    </row>
    <row r="75" spans="1:6">
      <c r="A75" s="233"/>
      <c r="B75" s="256"/>
      <c r="C75" s="81"/>
      <c r="D75" s="81"/>
      <c r="E75" s="255"/>
      <c r="F75" s="255"/>
    </row>
    <row r="76" spans="1:6">
      <c r="A76" s="233"/>
      <c r="B76" s="256"/>
      <c r="C76" s="81"/>
      <c r="D76" s="81"/>
      <c r="E76" s="255"/>
      <c r="F76" s="255"/>
    </row>
    <row r="77" spans="1:6">
      <c r="A77" s="233"/>
      <c r="B77" s="256"/>
      <c r="C77" s="81"/>
      <c r="D77" s="81"/>
      <c r="E77" s="255"/>
      <c r="F77" s="255"/>
    </row>
    <row r="78" spans="1:6">
      <c r="A78" s="233"/>
      <c r="B78" s="256"/>
      <c r="C78" s="81"/>
      <c r="D78" s="81"/>
      <c r="E78" s="255"/>
      <c r="F78" s="255"/>
    </row>
    <row r="79" spans="1:6">
      <c r="A79" s="233"/>
      <c r="B79" s="256"/>
      <c r="C79" s="81"/>
      <c r="D79" s="81"/>
      <c r="E79" s="255"/>
      <c r="F79" s="255"/>
    </row>
    <row r="80" spans="1:6">
      <c r="A80" s="233"/>
      <c r="B80" s="256"/>
      <c r="C80" s="81"/>
      <c r="D80" s="81"/>
      <c r="E80" s="255"/>
      <c r="F80" s="255"/>
    </row>
    <row r="81" spans="1:6">
      <c r="A81" s="233"/>
      <c r="B81" s="256"/>
      <c r="C81" s="81"/>
      <c r="D81" s="81"/>
      <c r="E81" s="255"/>
      <c r="F81" s="255"/>
    </row>
    <row r="82" spans="1:6">
      <c r="A82" s="233"/>
      <c r="B82" s="256"/>
      <c r="C82" s="81"/>
      <c r="D82" s="81"/>
      <c r="E82" s="255"/>
      <c r="F82" s="255"/>
    </row>
    <row r="83" spans="1:6">
      <c r="A83" s="233"/>
      <c r="B83" s="256"/>
      <c r="C83" s="81"/>
      <c r="D83" s="81"/>
      <c r="E83" s="255"/>
      <c r="F83" s="255"/>
    </row>
    <row r="84" spans="1:6">
      <c r="A84" s="233"/>
      <c r="B84" s="256"/>
      <c r="C84" s="81"/>
      <c r="D84" s="81"/>
      <c r="E84" s="255"/>
      <c r="F84" s="255"/>
    </row>
    <row r="85" spans="1:6">
      <c r="A85" s="233"/>
      <c r="B85" s="256"/>
      <c r="C85" s="81"/>
      <c r="D85" s="81"/>
      <c r="E85" s="255"/>
      <c r="F85" s="255"/>
    </row>
    <row r="86" spans="1:6">
      <c r="A86" s="233"/>
      <c r="B86" s="256"/>
      <c r="C86" s="81"/>
      <c r="D86" s="81"/>
      <c r="E86" s="255"/>
      <c r="F86" s="255"/>
    </row>
    <row r="87" spans="1:6">
      <c r="A87" s="233"/>
      <c r="B87" s="256"/>
      <c r="C87" s="81"/>
      <c r="D87" s="81"/>
      <c r="E87" s="255"/>
      <c r="F87" s="255"/>
    </row>
    <row r="88" spans="1:6">
      <c r="A88" s="233"/>
      <c r="B88" s="256"/>
      <c r="C88" s="81"/>
      <c r="D88" s="81"/>
      <c r="E88" s="255"/>
      <c r="F88" s="255"/>
    </row>
    <row r="89" spans="1:6">
      <c r="A89" s="233"/>
      <c r="B89" s="256"/>
      <c r="C89" s="81"/>
      <c r="D89" s="81"/>
      <c r="E89" s="255"/>
      <c r="F89" s="255"/>
    </row>
    <row r="90" spans="1:6">
      <c r="A90" s="233"/>
      <c r="B90" s="256"/>
      <c r="C90" s="81"/>
      <c r="D90" s="81"/>
      <c r="E90" s="255"/>
      <c r="F90" s="255"/>
    </row>
    <row r="91" spans="1:6">
      <c r="A91" s="233"/>
      <c r="B91" s="256"/>
      <c r="C91" s="81"/>
      <c r="D91" s="81"/>
      <c r="E91" s="255"/>
      <c r="F91" s="255"/>
    </row>
    <row r="92" spans="1:6">
      <c r="A92" s="233"/>
      <c r="B92" s="256"/>
      <c r="C92" s="81"/>
      <c r="D92" s="81"/>
      <c r="E92" s="255"/>
      <c r="F92" s="255"/>
    </row>
    <row r="93" spans="1:6">
      <c r="A93" s="233"/>
      <c r="B93" s="256"/>
      <c r="C93" s="81"/>
      <c r="D93" s="81"/>
      <c r="E93" s="255"/>
      <c r="F93" s="255"/>
    </row>
    <row r="94" spans="1:6">
      <c r="A94" s="233"/>
      <c r="B94" s="256"/>
      <c r="C94" s="81"/>
      <c r="D94" s="81"/>
      <c r="E94" s="255"/>
      <c r="F94" s="255"/>
    </row>
    <row r="95" spans="1:6">
      <c r="A95" s="233"/>
      <c r="B95" s="256"/>
      <c r="C95" s="81"/>
      <c r="D95" s="81"/>
      <c r="E95" s="255"/>
      <c r="F95" s="255"/>
    </row>
    <row r="96" spans="1:6">
      <c r="A96" s="248"/>
      <c r="B96" s="237" t="s">
        <v>335</v>
      </c>
      <c r="C96" s="216"/>
      <c r="D96" s="216"/>
      <c r="E96" s="221"/>
      <c r="F96" s="221"/>
    </row>
    <row r="97" spans="1:6" ht="25.5">
      <c r="A97" s="218">
        <v>1</v>
      </c>
      <c r="B97" s="219" t="s">
        <v>336</v>
      </c>
      <c r="C97" s="216">
        <v>285</v>
      </c>
      <c r="D97" s="216" t="s">
        <v>119</v>
      </c>
      <c r="E97" s="243"/>
      <c r="F97" s="222">
        <f t="shared" ref="F97:F104" si="1">C97*E97</f>
        <v>0</v>
      </c>
    </row>
    <row r="98" spans="1:6">
      <c r="A98" s="218">
        <v>2</v>
      </c>
      <c r="B98" s="219" t="s">
        <v>337</v>
      </c>
      <c r="C98" s="216">
        <v>1</v>
      </c>
      <c r="D98" s="216" t="s">
        <v>204</v>
      </c>
      <c r="E98" s="243"/>
      <c r="F98" s="222">
        <f t="shared" si="1"/>
        <v>0</v>
      </c>
    </row>
    <row r="99" spans="1:6">
      <c r="A99" s="218">
        <v>3</v>
      </c>
      <c r="B99" s="219" t="s">
        <v>338</v>
      </c>
      <c r="C99" s="216">
        <v>1</v>
      </c>
      <c r="D99" s="216" t="s">
        <v>204</v>
      </c>
      <c r="E99" s="243"/>
      <c r="F99" s="222">
        <f t="shared" si="1"/>
        <v>0</v>
      </c>
    </row>
    <row r="100" spans="1:6" ht="25.5">
      <c r="A100" s="218">
        <v>4</v>
      </c>
      <c r="B100" s="219" t="s">
        <v>339</v>
      </c>
      <c r="C100" s="216">
        <v>1</v>
      </c>
      <c r="D100" s="216" t="s">
        <v>204</v>
      </c>
      <c r="E100" s="243"/>
      <c r="F100" s="222">
        <f t="shared" si="1"/>
        <v>0</v>
      </c>
    </row>
    <row r="101" spans="1:6" ht="25.5">
      <c r="A101" s="218">
        <v>5</v>
      </c>
      <c r="B101" s="219" t="s">
        <v>340</v>
      </c>
      <c r="C101" s="216">
        <v>1</v>
      </c>
      <c r="D101" s="216" t="s">
        <v>204</v>
      </c>
      <c r="E101" s="243"/>
      <c r="F101" s="222">
        <f t="shared" si="1"/>
        <v>0</v>
      </c>
    </row>
    <row r="102" spans="1:6" ht="51">
      <c r="A102" s="218">
        <v>6</v>
      </c>
      <c r="B102" s="219" t="s">
        <v>341</v>
      </c>
      <c r="C102" s="216">
        <v>1</v>
      </c>
      <c r="D102" s="216" t="s">
        <v>204</v>
      </c>
      <c r="E102" s="221"/>
      <c r="F102" s="222">
        <f t="shared" si="1"/>
        <v>0</v>
      </c>
    </row>
    <row r="103" spans="1:6">
      <c r="A103" s="218">
        <v>7</v>
      </c>
      <c r="B103" s="219" t="s">
        <v>342</v>
      </c>
      <c r="C103" s="216">
        <v>2</v>
      </c>
      <c r="D103" s="216" t="s">
        <v>284</v>
      </c>
      <c r="E103" s="243"/>
      <c r="F103" s="222">
        <f t="shared" si="1"/>
        <v>0</v>
      </c>
    </row>
    <row r="104" spans="1:6" ht="25.5">
      <c r="A104" s="218">
        <v>8</v>
      </c>
      <c r="B104" s="219" t="s">
        <v>343</v>
      </c>
      <c r="C104" s="216">
        <v>1</v>
      </c>
      <c r="D104" s="216" t="s">
        <v>204</v>
      </c>
      <c r="E104" s="243"/>
      <c r="F104" s="222">
        <f t="shared" si="1"/>
        <v>0</v>
      </c>
    </row>
    <row r="105" spans="1:6" ht="25.5">
      <c r="A105" s="218">
        <v>9</v>
      </c>
      <c r="B105" s="219" t="s">
        <v>344</v>
      </c>
      <c r="C105" s="216">
        <v>1</v>
      </c>
      <c r="D105" s="216" t="s">
        <v>204</v>
      </c>
      <c r="E105" s="243"/>
      <c r="F105" s="222">
        <f>C105*E105</f>
        <v>0</v>
      </c>
    </row>
    <row r="106" spans="1:6">
      <c r="A106" s="254"/>
      <c r="B106" s="234"/>
      <c r="C106" s="81"/>
      <c r="D106" s="81"/>
      <c r="E106" s="246" t="s">
        <v>317</v>
      </c>
      <c r="F106" s="245">
        <f>SUM(F97:F105)</f>
        <v>0</v>
      </c>
    </row>
    <row r="107" spans="1:6">
      <c r="A107" s="254"/>
      <c r="B107" s="234"/>
      <c r="C107" s="81"/>
      <c r="D107" s="81"/>
      <c r="E107" s="246"/>
      <c r="F107" s="245"/>
    </row>
    <row r="108" spans="1:6">
      <c r="A108" s="254"/>
      <c r="B108" s="234"/>
      <c r="C108" s="81"/>
      <c r="D108" s="81"/>
      <c r="E108" s="246"/>
      <c r="F108" s="245"/>
    </row>
    <row r="109" spans="1:6">
      <c r="A109" s="254"/>
      <c r="B109" s="234"/>
      <c r="C109" s="81"/>
      <c r="D109" s="81"/>
      <c r="E109" s="246"/>
      <c r="F109" s="245"/>
    </row>
    <row r="110" spans="1:6" ht="15.75">
      <c r="A110" s="254"/>
      <c r="B110" s="257" t="s">
        <v>345</v>
      </c>
      <c r="C110" s="258"/>
      <c r="D110" s="258"/>
      <c r="E110" s="259"/>
      <c r="F110" s="260"/>
    </row>
    <row r="111" spans="1:6" ht="15.75">
      <c r="A111" s="261"/>
      <c r="B111" s="199" t="s">
        <v>346</v>
      </c>
      <c r="C111" s="81"/>
      <c r="D111" s="81"/>
      <c r="E111" s="246"/>
      <c r="F111" s="236">
        <f>F23</f>
        <v>0</v>
      </c>
    </row>
    <row r="112" spans="1:6">
      <c r="A112" s="254"/>
      <c r="B112" s="199" t="s">
        <v>347</v>
      </c>
      <c r="C112" s="81"/>
      <c r="D112" s="81"/>
      <c r="E112" s="246"/>
      <c r="F112" s="236">
        <f>F34</f>
        <v>0</v>
      </c>
    </row>
    <row r="113" spans="1:6">
      <c r="A113" s="254"/>
      <c r="B113" s="199" t="s">
        <v>348</v>
      </c>
      <c r="C113" s="81"/>
      <c r="D113" s="81"/>
      <c r="E113" s="246"/>
      <c r="F113" s="236">
        <f>F40</f>
        <v>0</v>
      </c>
    </row>
    <row r="114" spans="1:6">
      <c r="A114" s="254"/>
      <c r="B114" s="199" t="s">
        <v>349</v>
      </c>
      <c r="C114" s="81"/>
      <c r="D114" s="81"/>
      <c r="E114" s="246"/>
      <c r="F114" s="236">
        <f>F50</f>
        <v>0</v>
      </c>
    </row>
    <row r="115" spans="1:6">
      <c r="A115" s="254"/>
      <c r="B115" s="199" t="s">
        <v>350</v>
      </c>
      <c r="C115" s="81"/>
      <c r="D115" s="81"/>
      <c r="E115" s="246"/>
      <c r="F115" s="236">
        <f>F70</f>
        <v>0</v>
      </c>
    </row>
    <row r="116" spans="1:6">
      <c r="A116" s="254"/>
      <c r="B116" s="262" t="s">
        <v>351</v>
      </c>
      <c r="C116" s="258"/>
      <c r="D116" s="258"/>
      <c r="E116" s="259"/>
      <c r="F116" s="260">
        <f>F106</f>
        <v>0</v>
      </c>
    </row>
    <row r="117" spans="1:6" ht="15.75">
      <c r="A117" s="254"/>
      <c r="B117" s="199"/>
      <c r="C117" s="263" t="s">
        <v>352</v>
      </c>
      <c r="D117" s="263"/>
      <c r="E117" s="246"/>
      <c r="F117" s="245">
        <f>SUM(F111:F116)</f>
        <v>0</v>
      </c>
    </row>
    <row r="118" spans="1:6">
      <c r="A118" s="254"/>
      <c r="B118" s="234"/>
      <c r="C118" s="81"/>
      <c r="D118" s="81"/>
      <c r="E118" s="246"/>
      <c r="F118" s="246"/>
    </row>
    <row r="119" spans="1:6" ht="15.75">
      <c r="A119" s="198"/>
      <c r="B119" s="234"/>
      <c r="C119" s="264" t="s">
        <v>353</v>
      </c>
      <c r="D119" s="265"/>
      <c r="E119" s="266"/>
      <c r="F119" s="260">
        <f>ROUND(F117*22%,2)</f>
        <v>0</v>
      </c>
    </row>
    <row r="120" spans="1:6" ht="15.75">
      <c r="A120" s="198"/>
      <c r="B120" s="234"/>
      <c r="C120" s="263" t="s">
        <v>354</v>
      </c>
      <c r="D120" s="99"/>
      <c r="E120" s="267"/>
      <c r="F120" s="245">
        <f>F117+F119</f>
        <v>0</v>
      </c>
    </row>
  </sheetData>
  <mergeCells count="2">
    <mergeCell ref="B1:F1"/>
    <mergeCell ref="B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4</vt:i4>
      </vt:variant>
    </vt:vector>
  </HeadingPairs>
  <TitlesOfParts>
    <vt:vector size="10" baseType="lpstr">
      <vt:lpstr>Rekapitulacija</vt:lpstr>
      <vt:lpstr>Vodovod</vt:lpstr>
      <vt:lpstr>Fekalna kanalizacija</vt:lpstr>
      <vt:lpstr>Cesta</vt:lpstr>
      <vt:lpstr>MK-cesta</vt:lpstr>
      <vt:lpstr>Javna razsvetljava</vt:lpstr>
      <vt:lpstr>Rekapitulacija!Področje_tiskanja</vt:lpstr>
      <vt:lpstr>SU_MONTDELA</vt:lpstr>
      <vt:lpstr>SU_NABAVAMAT</vt:lpstr>
      <vt:lpstr>SU_ZEMDELA</vt:lpstr>
    </vt:vector>
  </TitlesOfParts>
  <Company>LUZ,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Tomaž Blaž</dc:creator>
  <cp:lastModifiedBy>Maja Trček</cp:lastModifiedBy>
  <cp:lastPrinted>2023-02-15T12:39:46Z</cp:lastPrinted>
  <dcterms:created xsi:type="dcterms:W3CDTF">2023-02-15T07:55:20Z</dcterms:created>
  <dcterms:modified xsi:type="dcterms:W3CDTF">2023-06-14T08:20:10Z</dcterms:modified>
</cp:coreProperties>
</file>